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772" windowHeight="13356"/>
  </bookViews>
  <sheets>
    <sheet name="公示信息表" sheetId="3" r:id="rId1"/>
  </sheets>
  <externalReferences>
    <externalReference r:id="rId2"/>
  </externalReferences>
  <definedNames>
    <definedName name="_xlnm._FilterDatabase" localSheetId="0" hidden="1">公示信息表!$A$3:$I$34</definedName>
    <definedName name="_xlnm.Print_Area" localSheetId="0">公示信息表!$A$1:$I$43</definedName>
    <definedName name="_xlnm.Print_Titles" localSheetId="0">公示信息表!$1:$3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3" l="1"/>
  <c r="H43" i="3"/>
  <c r="G43" i="3"/>
  <c r="F43" i="3"/>
  <c r="A43" i="3"/>
  <c r="I42" i="3"/>
  <c r="H42" i="3"/>
  <c r="G42" i="3"/>
  <c r="F42" i="3"/>
  <c r="A42" i="3"/>
  <c r="I41" i="3"/>
  <c r="H41" i="3"/>
  <c r="G41" i="3"/>
  <c r="F41" i="3"/>
  <c r="A41" i="3"/>
  <c r="I40" i="3"/>
  <c r="H40" i="3"/>
  <c r="G40" i="3"/>
  <c r="F40" i="3"/>
  <c r="A40" i="3"/>
  <c r="I39" i="3"/>
  <c r="H39" i="3"/>
  <c r="G39" i="3"/>
  <c r="F39" i="3"/>
  <c r="A39" i="3"/>
  <c r="I38" i="3"/>
  <c r="H38" i="3"/>
  <c r="G38" i="3"/>
  <c r="F38" i="3"/>
  <c r="A38" i="3"/>
  <c r="I37" i="3"/>
  <c r="H37" i="3"/>
  <c r="G37" i="3"/>
  <c r="F37" i="3"/>
  <c r="A37" i="3"/>
  <c r="I36" i="3"/>
  <c r="H36" i="3"/>
  <c r="G36" i="3"/>
  <c r="F36" i="3"/>
  <c r="A36" i="3"/>
  <c r="I35" i="3"/>
  <c r="H35" i="3"/>
  <c r="G35" i="3"/>
  <c r="F35" i="3"/>
  <c r="A35" i="3"/>
  <c r="I34" i="3"/>
  <c r="H34" i="3"/>
  <c r="G34" i="3"/>
  <c r="F34" i="3"/>
  <c r="A34" i="3"/>
  <c r="I33" i="3"/>
  <c r="H33" i="3"/>
  <c r="G33" i="3"/>
  <c r="F33" i="3"/>
  <c r="A33" i="3"/>
  <c r="I32" i="3"/>
  <c r="H32" i="3"/>
  <c r="G32" i="3"/>
  <c r="F32" i="3"/>
  <c r="A32" i="3"/>
  <c r="I31" i="3"/>
  <c r="H31" i="3"/>
  <c r="G31" i="3"/>
  <c r="F31" i="3"/>
  <c r="A31" i="3"/>
  <c r="I30" i="3"/>
  <c r="H30" i="3"/>
  <c r="G30" i="3"/>
  <c r="F30" i="3"/>
  <c r="A30" i="3"/>
  <c r="I29" i="3"/>
  <c r="H29" i="3"/>
  <c r="G29" i="3"/>
  <c r="F29" i="3"/>
  <c r="A29" i="3"/>
  <c r="I28" i="3"/>
  <c r="H28" i="3"/>
  <c r="G28" i="3"/>
  <c r="F28" i="3"/>
  <c r="A28" i="3"/>
  <c r="I27" i="3"/>
  <c r="H27" i="3"/>
  <c r="G27" i="3"/>
  <c r="F27" i="3"/>
  <c r="A27" i="3"/>
  <c r="I26" i="3"/>
  <c r="H26" i="3"/>
  <c r="G26" i="3"/>
  <c r="F26" i="3"/>
  <c r="A26" i="3"/>
  <c r="I25" i="3"/>
  <c r="H25" i="3"/>
  <c r="G25" i="3"/>
  <c r="F25" i="3"/>
  <c r="A25" i="3"/>
  <c r="I24" i="3"/>
  <c r="H24" i="3"/>
  <c r="G24" i="3"/>
  <c r="F24" i="3"/>
  <c r="A24" i="3"/>
  <c r="I23" i="3"/>
  <c r="H23" i="3"/>
  <c r="G23" i="3"/>
  <c r="F23" i="3"/>
  <c r="A23" i="3"/>
  <c r="I22" i="3"/>
  <c r="H22" i="3"/>
  <c r="G22" i="3"/>
  <c r="F22" i="3"/>
  <c r="A22" i="3"/>
  <c r="I21" i="3"/>
  <c r="H21" i="3"/>
  <c r="G21" i="3"/>
  <c r="F21" i="3"/>
  <c r="A21" i="3"/>
  <c r="I20" i="3"/>
  <c r="H20" i="3"/>
  <c r="G20" i="3"/>
  <c r="F20" i="3"/>
  <c r="A20" i="3"/>
  <c r="I19" i="3"/>
  <c r="H19" i="3"/>
  <c r="G19" i="3"/>
  <c r="F19" i="3"/>
  <c r="A19" i="3"/>
  <c r="I18" i="3"/>
  <c r="H18" i="3"/>
  <c r="G18" i="3"/>
  <c r="F18" i="3"/>
  <c r="A18" i="3"/>
  <c r="I17" i="3"/>
  <c r="H17" i="3"/>
  <c r="G17" i="3"/>
  <c r="F17" i="3"/>
  <c r="A17" i="3"/>
  <c r="I16" i="3"/>
  <c r="H16" i="3"/>
  <c r="G16" i="3"/>
  <c r="F16" i="3"/>
  <c r="A16" i="3"/>
  <c r="I15" i="3"/>
  <c r="H15" i="3"/>
  <c r="G15" i="3"/>
  <c r="F15" i="3"/>
  <c r="A15" i="3"/>
  <c r="I14" i="3"/>
  <c r="H14" i="3"/>
  <c r="G14" i="3"/>
  <c r="F14" i="3"/>
  <c r="A14" i="3"/>
  <c r="I13" i="3"/>
  <c r="H13" i="3"/>
  <c r="G13" i="3"/>
  <c r="F13" i="3"/>
  <c r="A13" i="3"/>
  <c r="I12" i="3"/>
  <c r="H12" i="3"/>
  <c r="G12" i="3"/>
  <c r="F12" i="3"/>
  <c r="A12" i="3"/>
  <c r="I11" i="3"/>
  <c r="H11" i="3"/>
  <c r="G11" i="3"/>
  <c r="F11" i="3"/>
  <c r="A11" i="3"/>
  <c r="I10" i="3"/>
  <c r="H10" i="3"/>
  <c r="G10" i="3"/>
  <c r="F10" i="3"/>
  <c r="A10" i="3"/>
  <c r="I9" i="3"/>
  <c r="H9" i="3"/>
  <c r="G9" i="3"/>
  <c r="F9" i="3"/>
  <c r="A9" i="3"/>
  <c r="I8" i="3"/>
  <c r="H8" i="3"/>
  <c r="G8" i="3"/>
  <c r="F8" i="3"/>
  <c r="A8" i="3"/>
  <c r="I7" i="3"/>
  <c r="H7" i="3"/>
  <c r="G7" i="3"/>
  <c r="F7" i="3"/>
  <c r="A7" i="3"/>
  <c r="I6" i="3"/>
  <c r="H6" i="3"/>
  <c r="G6" i="3"/>
  <c r="F6" i="3"/>
  <c r="A6" i="3"/>
  <c r="I5" i="3"/>
  <c r="H5" i="3"/>
  <c r="G5" i="3"/>
  <c r="F5" i="3"/>
  <c r="A5" i="3"/>
  <c r="I4" i="3"/>
  <c r="H4" i="3"/>
  <c r="G4" i="3"/>
  <c r="F4" i="3"/>
  <c r="A4" i="3"/>
</calcChain>
</file>

<file path=xl/sharedStrings.xml><?xml version="1.0" encoding="utf-8"?>
<sst xmlns="http://schemas.openxmlformats.org/spreadsheetml/2006/main" count="90" uniqueCount="57">
  <si>
    <t>序号</t>
  </si>
  <si>
    <t>姓名</t>
  </si>
  <si>
    <t>准考证号</t>
  </si>
  <si>
    <t>岗位代码</t>
  </si>
  <si>
    <t>岗位名称</t>
  </si>
  <si>
    <t>面试成绩</t>
  </si>
  <si>
    <t>吴星磊</t>
  </si>
  <si>
    <t>儿科医师</t>
  </si>
  <si>
    <t>白汝雪</t>
  </si>
  <si>
    <t>秦钰梅</t>
  </si>
  <si>
    <t>营养/公卫医师</t>
  </si>
  <si>
    <t>吴世琴</t>
  </si>
  <si>
    <t>田雨欣</t>
  </si>
  <si>
    <t>裴一杞</t>
  </si>
  <si>
    <t>王世玉</t>
  </si>
  <si>
    <t>药师</t>
  </si>
  <si>
    <t>李彬彬</t>
  </si>
  <si>
    <t>王苏琦</t>
  </si>
  <si>
    <t>杜锦涛</t>
  </si>
  <si>
    <t>临床医学</t>
  </si>
  <si>
    <t>郭宴菲</t>
  </si>
  <si>
    <t>牛家琦</t>
  </si>
  <si>
    <t>葛梦媛</t>
  </si>
  <si>
    <t>张慧雪</t>
  </si>
  <si>
    <t>张宇奇</t>
  </si>
  <si>
    <t>宋佳辉</t>
  </si>
  <si>
    <t>冀焓丰</t>
  </si>
  <si>
    <t>宋雯灵</t>
  </si>
  <si>
    <t>吴佳医</t>
  </si>
  <si>
    <t>暴宇旗</t>
  </si>
  <si>
    <t>中医康复医师</t>
  </si>
  <si>
    <t>张溶雪</t>
  </si>
  <si>
    <t>李世琳</t>
  </si>
  <si>
    <t>刘馨怡</t>
  </si>
  <si>
    <t>影像技师</t>
  </si>
  <si>
    <t>孙路燕</t>
  </si>
  <si>
    <t>李康丽</t>
  </si>
  <si>
    <t>王勇先</t>
  </si>
  <si>
    <t>康复治疗师</t>
  </si>
  <si>
    <t>刘樊岩</t>
  </si>
  <si>
    <t>段泽方</t>
  </si>
  <si>
    <t>文慧敏</t>
  </si>
  <si>
    <t>连琇芬</t>
  </si>
  <si>
    <t>李佳颖</t>
  </si>
  <si>
    <t>杨奥宁</t>
  </si>
  <si>
    <t>张瑞宁</t>
  </si>
  <si>
    <t>李一林</t>
  </si>
  <si>
    <t>冀豪哲</t>
  </si>
  <si>
    <t>原叶彤</t>
  </si>
  <si>
    <t>王泽墘</t>
  </si>
  <si>
    <t>郭佳瑜</t>
  </si>
  <si>
    <t>牛依楠</t>
  </si>
  <si>
    <t>任佳慧</t>
  </si>
  <si>
    <t>笔试成绩</t>
  </si>
  <si>
    <t>综合成绩</t>
  </si>
  <si>
    <t>岗位排名</t>
  </si>
  <si>
    <r>
      <t>长治市妇幼保健院202</t>
    </r>
    <r>
      <rPr>
        <sz val="18"/>
        <color theme="1"/>
        <rFont val="方正小标宋简体"/>
        <family val="3"/>
        <charset val="134"/>
      </rPr>
      <t>6</t>
    </r>
    <r>
      <rPr>
        <sz val="18"/>
        <color theme="1"/>
        <rFont val="方正小标宋简体"/>
        <family val="3"/>
        <charset val="134"/>
      </rPr>
      <t>年公开招聘
合同制工作人员面试及综合成绩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</si>
</sst>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yyyy&quot;年&quot;m&quot;月&quot;d&quot;日&quot;;@"/>
    <numFmt numFmtId="178" formatCode="0_);[Red]\(0\)"/>
  </numFmts>
  <fonts count="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楷体_GB2312"/>
      <charset val="134"/>
    </font>
    <font>
      <sz val="11"/>
      <color theme="1"/>
      <name val="黑体"/>
      <family val="3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1" applyFill="1" applyAlignment="1">
      <alignment horizontal="center" vertical="center"/>
    </xf>
    <xf numFmtId="176" fontId="6" fillId="0" borderId="0" xfId="1" applyNumberFormat="1" applyFill="1" applyAlignment="1">
      <alignment horizontal="center" vertical="center"/>
    </xf>
    <xf numFmtId="0" fontId="6" fillId="0" borderId="0" xfId="1" applyFill="1" applyAlignment="1">
      <alignment vertical="center"/>
    </xf>
    <xf numFmtId="0" fontId="6" fillId="0" borderId="0" xfId="1" applyFill="1" applyAlignment="1">
      <alignment horizontal="right" vertical="center"/>
    </xf>
    <xf numFmtId="0" fontId="3" fillId="0" borderId="1" xfId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6" fillId="0" borderId="0" xfId="1" applyFill="1" applyAlignment="1">
      <alignment horizontal="right" vertical="center"/>
    </xf>
    <xf numFmtId="177" fontId="2" fillId="0" borderId="0" xfId="1" applyNumberFormat="1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5104;&#32489;&#35745;&#316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考场1"/>
      <sheetName val="考场2"/>
      <sheetName val="辅助表"/>
      <sheetName val="公示表"/>
      <sheetName val="统计表"/>
    </sheetNames>
    <sheetDataSet>
      <sheetData sheetId="0"/>
      <sheetData sheetId="1"/>
      <sheetData sheetId="2">
        <row r="2">
          <cell r="C2">
            <v>20267180306</v>
          </cell>
          <cell r="D2" t="str">
            <v>儿科医师</v>
          </cell>
          <cell r="E2">
            <v>1</v>
          </cell>
          <cell r="F2">
            <v>18</v>
          </cell>
          <cell r="G2">
            <v>78.02</v>
          </cell>
          <cell r="H2">
            <v>82.43</v>
          </cell>
          <cell r="I2">
            <v>79.78</v>
          </cell>
          <cell r="J2">
            <v>1</v>
          </cell>
          <cell r="K2">
            <v>0</v>
          </cell>
          <cell r="L2">
            <v>1</v>
          </cell>
          <cell r="M2">
            <v>82.2</v>
          </cell>
          <cell r="N2">
            <v>62.74</v>
          </cell>
          <cell r="O2">
            <v>70.52</v>
          </cell>
          <cell r="P2">
            <v>8</v>
          </cell>
          <cell r="Q2">
            <v>5</v>
          </cell>
        </row>
        <row r="3">
          <cell r="C3">
            <v>20267180622</v>
          </cell>
          <cell r="D3" t="str">
            <v>儿科医师</v>
          </cell>
          <cell r="E3">
            <v>1</v>
          </cell>
          <cell r="F3">
            <v>19</v>
          </cell>
          <cell r="G3">
            <v>65.069999999999993</v>
          </cell>
          <cell r="H3">
            <v>82.24</v>
          </cell>
          <cell r="I3">
            <v>71.94</v>
          </cell>
          <cell r="J3">
            <v>2</v>
          </cell>
          <cell r="K3">
            <v>0</v>
          </cell>
          <cell r="L3">
            <v>2</v>
          </cell>
          <cell r="M3">
            <v>81.66</v>
          </cell>
          <cell r="N3">
            <v>62.12</v>
          </cell>
          <cell r="O3">
            <v>69.94</v>
          </cell>
          <cell r="P3">
            <v>9</v>
          </cell>
          <cell r="Q3">
            <v>5</v>
          </cell>
        </row>
        <row r="4">
          <cell r="C4">
            <v>20267180210</v>
          </cell>
          <cell r="D4" t="str">
            <v>营养/公卫医师</v>
          </cell>
          <cell r="E4">
            <v>3</v>
          </cell>
          <cell r="F4">
            <v>17</v>
          </cell>
          <cell r="G4">
            <v>73.540000000000006</v>
          </cell>
          <cell r="H4">
            <v>81.239999999999995</v>
          </cell>
          <cell r="I4">
            <v>76.62</v>
          </cell>
          <cell r="J4">
            <v>1</v>
          </cell>
          <cell r="K4">
            <v>0</v>
          </cell>
          <cell r="L4">
            <v>3</v>
          </cell>
          <cell r="M4">
            <v>79.11</v>
          </cell>
          <cell r="N4">
            <v>67.209999999999994</v>
          </cell>
          <cell r="O4">
            <v>71.97</v>
          </cell>
          <cell r="P4">
            <v>5</v>
          </cell>
          <cell r="Q4">
            <v>5</v>
          </cell>
        </row>
        <row r="5">
          <cell r="C5">
            <v>20267180308</v>
          </cell>
          <cell r="D5" t="str">
            <v>营养/公卫医师</v>
          </cell>
          <cell r="E5">
            <v>3</v>
          </cell>
          <cell r="F5">
            <v>16</v>
          </cell>
          <cell r="G5">
            <v>68.81</v>
          </cell>
          <cell r="H5">
            <v>80.650000000000006</v>
          </cell>
          <cell r="I5">
            <v>73.55</v>
          </cell>
          <cell r="J5">
            <v>2</v>
          </cell>
          <cell r="K5">
            <v>0</v>
          </cell>
          <cell r="L5">
            <v>4</v>
          </cell>
          <cell r="M5">
            <v>82</v>
          </cell>
          <cell r="N5">
            <v>67.37</v>
          </cell>
          <cell r="O5">
            <v>73.22</v>
          </cell>
          <cell r="P5">
            <v>4</v>
          </cell>
          <cell r="Q5">
            <v>5</v>
          </cell>
        </row>
        <row r="6">
          <cell r="C6">
            <v>20267180518</v>
          </cell>
          <cell r="D6" t="str">
            <v>营养/公卫医师</v>
          </cell>
          <cell r="E6">
            <v>3</v>
          </cell>
          <cell r="F6">
            <v>14</v>
          </cell>
          <cell r="G6">
            <v>68.709999999999994</v>
          </cell>
          <cell r="H6">
            <v>75.400000000000006</v>
          </cell>
          <cell r="I6">
            <v>71.39</v>
          </cell>
          <cell r="J6">
            <v>3</v>
          </cell>
          <cell r="K6">
            <v>0</v>
          </cell>
          <cell r="L6">
            <v>5</v>
          </cell>
          <cell r="M6">
            <v>81.12</v>
          </cell>
          <cell r="N6">
            <v>69.19</v>
          </cell>
          <cell r="O6">
            <v>73.959999999999994</v>
          </cell>
          <cell r="P6">
            <v>2</v>
          </cell>
          <cell r="Q6">
            <v>5</v>
          </cell>
        </row>
        <row r="7">
          <cell r="C7">
            <v>20267180213</v>
          </cell>
          <cell r="D7" t="str">
            <v>营养/公卫医师</v>
          </cell>
          <cell r="E7">
            <v>3</v>
          </cell>
          <cell r="F7">
            <v>15</v>
          </cell>
          <cell r="G7">
            <v>53.46</v>
          </cell>
          <cell r="H7">
            <v>80.459999999999994</v>
          </cell>
          <cell r="I7">
            <v>64.260000000000005</v>
          </cell>
          <cell r="J7">
            <v>4</v>
          </cell>
          <cell r="K7">
            <v>0</v>
          </cell>
          <cell r="L7">
            <v>6</v>
          </cell>
          <cell r="M7">
            <v>78.45</v>
          </cell>
          <cell r="N7">
            <v>65.64</v>
          </cell>
          <cell r="O7">
            <v>70.760000000000005</v>
          </cell>
          <cell r="P7">
            <v>7</v>
          </cell>
          <cell r="Q7">
            <v>5</v>
          </cell>
        </row>
        <row r="8">
          <cell r="C8">
            <v>20267180315</v>
          </cell>
          <cell r="D8" t="str">
            <v>药师</v>
          </cell>
          <cell r="E8">
            <v>4</v>
          </cell>
          <cell r="F8">
            <v>12</v>
          </cell>
          <cell r="G8">
            <v>75.03</v>
          </cell>
          <cell r="H8">
            <v>82.19</v>
          </cell>
          <cell r="I8">
            <v>77.89</v>
          </cell>
          <cell r="J8">
            <v>1</v>
          </cell>
          <cell r="K8">
            <v>0</v>
          </cell>
          <cell r="L8">
            <v>7</v>
          </cell>
          <cell r="M8">
            <v>82.71</v>
          </cell>
          <cell r="N8">
            <v>73.08</v>
          </cell>
          <cell r="O8">
            <v>76.930000000000007</v>
          </cell>
          <cell r="P8">
            <v>1</v>
          </cell>
          <cell r="Q8">
            <v>5</v>
          </cell>
        </row>
        <row r="9">
          <cell r="C9">
            <v>20267180316</v>
          </cell>
          <cell r="D9" t="str">
            <v>药师</v>
          </cell>
          <cell r="E9">
            <v>4</v>
          </cell>
          <cell r="F9">
            <v>13</v>
          </cell>
          <cell r="G9">
            <v>74.349999999999994</v>
          </cell>
          <cell r="H9">
            <v>80.510000000000005</v>
          </cell>
          <cell r="I9">
            <v>76.81</v>
          </cell>
          <cell r="J9">
            <v>2</v>
          </cell>
          <cell r="K9">
            <v>0</v>
          </cell>
          <cell r="L9">
            <v>8</v>
          </cell>
          <cell r="M9">
            <v>80.7</v>
          </cell>
          <cell r="N9">
            <v>59.94</v>
          </cell>
          <cell r="O9">
            <v>68.239999999999995</v>
          </cell>
          <cell r="P9">
            <v>10</v>
          </cell>
          <cell r="Q9">
            <v>5</v>
          </cell>
        </row>
        <row r="10">
          <cell r="C10">
            <v>20267180529</v>
          </cell>
          <cell r="D10" t="str">
            <v>药师</v>
          </cell>
          <cell r="E10">
            <v>4</v>
          </cell>
          <cell r="F10">
            <v>11</v>
          </cell>
          <cell r="G10">
            <v>66.64</v>
          </cell>
          <cell r="H10">
            <v>78.16</v>
          </cell>
          <cell r="I10">
            <v>71.25</v>
          </cell>
          <cell r="J10">
            <v>3</v>
          </cell>
          <cell r="K10">
            <v>0</v>
          </cell>
          <cell r="L10">
            <v>9</v>
          </cell>
          <cell r="M10">
            <v>80.930000000000007</v>
          </cell>
          <cell r="N10">
            <v>68.540000000000006</v>
          </cell>
          <cell r="O10">
            <v>73.5</v>
          </cell>
          <cell r="P10">
            <v>3</v>
          </cell>
          <cell r="Q10">
            <v>5</v>
          </cell>
        </row>
        <row r="11">
          <cell r="C11">
            <v>20267180524</v>
          </cell>
          <cell r="D11" t="str">
            <v>临床医学</v>
          </cell>
          <cell r="E11">
            <v>5</v>
          </cell>
          <cell r="F11">
            <v>7</v>
          </cell>
          <cell r="G11">
            <v>73.08</v>
          </cell>
          <cell r="H11">
            <v>82.71</v>
          </cell>
          <cell r="I11">
            <v>76.930000000000007</v>
          </cell>
          <cell r="J11">
            <v>1</v>
          </cell>
          <cell r="K11">
            <v>0</v>
          </cell>
          <cell r="L11">
            <v>10</v>
          </cell>
          <cell r="M11">
            <v>80.209999999999994</v>
          </cell>
          <cell r="N11">
            <v>64.64</v>
          </cell>
          <cell r="O11">
            <v>70.87</v>
          </cell>
          <cell r="P11">
            <v>6</v>
          </cell>
          <cell r="Q11">
            <v>5</v>
          </cell>
        </row>
        <row r="12">
          <cell r="C12">
            <v>20267180304</v>
          </cell>
          <cell r="D12" t="str">
            <v>临床医学</v>
          </cell>
          <cell r="E12">
            <v>5</v>
          </cell>
          <cell r="F12">
            <v>5</v>
          </cell>
          <cell r="G12">
            <v>69.19</v>
          </cell>
          <cell r="H12">
            <v>81.12</v>
          </cell>
          <cell r="I12">
            <v>73.959999999999994</v>
          </cell>
          <cell r="J12">
            <v>2</v>
          </cell>
          <cell r="K12">
            <v>0</v>
          </cell>
          <cell r="L12">
            <v>11</v>
          </cell>
          <cell r="M12">
            <v>78.16</v>
          </cell>
          <cell r="N12">
            <v>66.64</v>
          </cell>
          <cell r="O12">
            <v>71.25</v>
          </cell>
          <cell r="P12">
            <v>3</v>
          </cell>
          <cell r="Q12">
            <v>4</v>
          </cell>
        </row>
        <row r="13">
          <cell r="C13">
            <v>20267180506</v>
          </cell>
          <cell r="D13" t="str">
            <v>临床医学</v>
          </cell>
          <cell r="E13">
            <v>5</v>
          </cell>
          <cell r="F13">
            <v>9</v>
          </cell>
          <cell r="G13">
            <v>68.540000000000006</v>
          </cell>
          <cell r="H13">
            <v>80.930000000000007</v>
          </cell>
          <cell r="I13">
            <v>73.5</v>
          </cell>
          <cell r="J13">
            <v>3</v>
          </cell>
          <cell r="K13">
            <v>0</v>
          </cell>
          <cell r="L13">
            <v>12</v>
          </cell>
          <cell r="M13">
            <v>82.19</v>
          </cell>
          <cell r="N13">
            <v>75.03</v>
          </cell>
          <cell r="O13">
            <v>77.89</v>
          </cell>
          <cell r="P13">
            <v>1</v>
          </cell>
          <cell r="Q13">
            <v>4</v>
          </cell>
        </row>
        <row r="14">
          <cell r="C14">
            <v>20267180124</v>
          </cell>
          <cell r="D14" t="str">
            <v>临床医学</v>
          </cell>
          <cell r="E14">
            <v>5</v>
          </cell>
          <cell r="F14">
            <v>4</v>
          </cell>
          <cell r="G14">
            <v>67.37</v>
          </cell>
          <cell r="H14">
            <v>82</v>
          </cell>
          <cell r="I14">
            <v>73.22</v>
          </cell>
          <cell r="J14">
            <v>4</v>
          </cell>
          <cell r="K14">
            <v>0</v>
          </cell>
          <cell r="L14">
            <v>13</v>
          </cell>
          <cell r="M14">
            <v>80.510000000000005</v>
          </cell>
          <cell r="N14">
            <v>74.349999999999994</v>
          </cell>
          <cell r="O14">
            <v>76.81</v>
          </cell>
          <cell r="P14">
            <v>2</v>
          </cell>
          <cell r="Q14">
            <v>4</v>
          </cell>
        </row>
        <row r="15">
          <cell r="C15">
            <v>20267180214</v>
          </cell>
          <cell r="D15" t="str">
            <v>临床医学</v>
          </cell>
          <cell r="E15">
            <v>5</v>
          </cell>
          <cell r="F15">
            <v>3</v>
          </cell>
          <cell r="G15">
            <v>67.209999999999994</v>
          </cell>
          <cell r="H15">
            <v>79.11</v>
          </cell>
          <cell r="I15">
            <v>71.97</v>
          </cell>
          <cell r="J15">
            <v>5</v>
          </cell>
          <cell r="K15">
            <v>0</v>
          </cell>
          <cell r="L15">
            <v>14</v>
          </cell>
          <cell r="M15">
            <v>75.400000000000006</v>
          </cell>
          <cell r="N15">
            <v>68.709999999999994</v>
          </cell>
          <cell r="O15">
            <v>71.39</v>
          </cell>
          <cell r="P15">
            <v>3</v>
          </cell>
          <cell r="Q15">
            <v>3</v>
          </cell>
        </row>
        <row r="16">
          <cell r="C16">
            <v>20267180313</v>
          </cell>
          <cell r="D16" t="str">
            <v>临床医学</v>
          </cell>
          <cell r="E16">
            <v>5</v>
          </cell>
          <cell r="F16">
            <v>6</v>
          </cell>
          <cell r="G16">
            <v>65.64</v>
          </cell>
          <cell r="H16">
            <v>78.45</v>
          </cell>
          <cell r="I16">
            <v>70.760000000000005</v>
          </cell>
          <cell r="J16">
            <v>7</v>
          </cell>
          <cell r="K16">
            <v>0</v>
          </cell>
          <cell r="L16">
            <v>15</v>
          </cell>
          <cell r="M16">
            <v>80.459999999999994</v>
          </cell>
          <cell r="N16">
            <v>53.46</v>
          </cell>
          <cell r="O16">
            <v>64.260000000000005</v>
          </cell>
          <cell r="P16">
            <v>4</v>
          </cell>
          <cell r="Q16">
            <v>3</v>
          </cell>
        </row>
        <row r="17">
          <cell r="C17">
            <v>20267180119</v>
          </cell>
          <cell r="D17" t="str">
            <v>临床医学</v>
          </cell>
          <cell r="E17">
            <v>5</v>
          </cell>
          <cell r="F17">
            <v>10</v>
          </cell>
          <cell r="G17">
            <v>64.64</v>
          </cell>
          <cell r="H17">
            <v>80.209999999999994</v>
          </cell>
          <cell r="I17">
            <v>70.87</v>
          </cell>
          <cell r="J17">
            <v>6</v>
          </cell>
          <cell r="K17">
            <v>0</v>
          </cell>
          <cell r="L17">
            <v>16</v>
          </cell>
          <cell r="M17">
            <v>80.650000000000006</v>
          </cell>
          <cell r="N17">
            <v>68.81</v>
          </cell>
          <cell r="O17">
            <v>73.55</v>
          </cell>
          <cell r="P17">
            <v>2</v>
          </cell>
          <cell r="Q17">
            <v>3</v>
          </cell>
        </row>
        <row r="18">
          <cell r="C18">
            <v>20267180411</v>
          </cell>
          <cell r="D18" t="str">
            <v>临床医学</v>
          </cell>
          <cell r="E18">
            <v>5</v>
          </cell>
          <cell r="F18">
            <v>1</v>
          </cell>
          <cell r="G18">
            <v>62.74</v>
          </cell>
          <cell r="H18">
            <v>82.2</v>
          </cell>
          <cell r="I18">
            <v>70.52</v>
          </cell>
          <cell r="J18">
            <v>8</v>
          </cell>
          <cell r="K18">
            <v>0</v>
          </cell>
          <cell r="L18">
            <v>17</v>
          </cell>
          <cell r="M18">
            <v>81.239999999999995</v>
          </cell>
          <cell r="N18">
            <v>73.540000000000006</v>
          </cell>
          <cell r="O18">
            <v>76.62</v>
          </cell>
          <cell r="P18">
            <v>1</v>
          </cell>
          <cell r="Q18">
            <v>3</v>
          </cell>
        </row>
        <row r="19">
          <cell r="C19">
            <v>20267180326</v>
          </cell>
          <cell r="D19" t="str">
            <v>临床医学</v>
          </cell>
          <cell r="E19">
            <v>5</v>
          </cell>
          <cell r="F19">
            <v>2</v>
          </cell>
          <cell r="G19">
            <v>62.12</v>
          </cell>
          <cell r="H19">
            <v>81.66</v>
          </cell>
          <cell r="I19">
            <v>69.94</v>
          </cell>
          <cell r="J19">
            <v>9</v>
          </cell>
          <cell r="K19">
            <v>0</v>
          </cell>
          <cell r="L19">
            <v>18</v>
          </cell>
          <cell r="M19">
            <v>82.43</v>
          </cell>
          <cell r="N19">
            <v>78.02</v>
          </cell>
          <cell r="O19">
            <v>79.78</v>
          </cell>
          <cell r="P19">
            <v>1</v>
          </cell>
          <cell r="Q19">
            <v>1</v>
          </cell>
        </row>
        <row r="20">
          <cell r="C20">
            <v>20267180613</v>
          </cell>
          <cell r="D20" t="str">
            <v>临床医学</v>
          </cell>
          <cell r="E20">
            <v>5</v>
          </cell>
          <cell r="F20">
            <v>8</v>
          </cell>
          <cell r="G20">
            <v>59.94</v>
          </cell>
          <cell r="H20">
            <v>80.7</v>
          </cell>
          <cell r="I20">
            <v>68.239999999999995</v>
          </cell>
          <cell r="J20">
            <v>10</v>
          </cell>
          <cell r="K20">
            <v>0</v>
          </cell>
          <cell r="L20">
            <v>19</v>
          </cell>
          <cell r="M20">
            <v>82.24</v>
          </cell>
          <cell r="N20">
            <v>65.069999999999993</v>
          </cell>
          <cell r="O20">
            <v>71.94</v>
          </cell>
          <cell r="P20">
            <v>2</v>
          </cell>
          <cell r="Q20">
            <v>1</v>
          </cell>
        </row>
        <row r="21">
          <cell r="C21">
            <v>0</v>
          </cell>
          <cell r="D21">
            <v>0</v>
          </cell>
          <cell r="E21">
            <v>0</v>
          </cell>
          <cell r="F21" t="str">
            <v/>
          </cell>
          <cell r="G21" t="e">
            <v>#N/A</v>
          </cell>
          <cell r="H21" t="e">
            <v>#N/A</v>
          </cell>
          <cell r="I21" t="e">
            <v>#N/A</v>
          </cell>
          <cell r="J21" t="e">
            <v>#N/A</v>
          </cell>
          <cell r="K21">
            <v>0</v>
          </cell>
          <cell r="L21">
            <v>20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>
            <v>0</v>
          </cell>
          <cell r="L22">
            <v>21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 t="e">
            <v>#N/A</v>
          </cell>
          <cell r="H23" t="e">
            <v>#N/A</v>
          </cell>
          <cell r="I23" t="e">
            <v>#N/A</v>
          </cell>
          <cell r="J23" t="e">
            <v>#N/A</v>
          </cell>
          <cell r="K23">
            <v>0</v>
          </cell>
          <cell r="L23">
            <v>22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>
            <v>0</v>
          </cell>
          <cell r="L24">
            <v>23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e">
            <v>#N/A</v>
          </cell>
          <cell r="H25" t="e">
            <v>#N/A</v>
          </cell>
          <cell r="I25" t="e">
            <v>#N/A</v>
          </cell>
          <cell r="J25" t="e">
            <v>#N/A</v>
          </cell>
          <cell r="K25">
            <v>0</v>
          </cell>
          <cell r="L25">
            <v>24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>
            <v>0</v>
          </cell>
          <cell r="L26">
            <v>25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 t="e">
            <v>#N/A</v>
          </cell>
          <cell r="H27" t="e">
            <v>#N/A</v>
          </cell>
          <cell r="I27" t="e">
            <v>#N/A</v>
          </cell>
          <cell r="J27" t="e">
            <v>#N/A</v>
          </cell>
          <cell r="K27">
            <v>0</v>
          </cell>
          <cell r="L27">
            <v>26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>
            <v>0</v>
          </cell>
          <cell r="L28">
            <v>27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 t="e">
            <v>#N/A</v>
          </cell>
          <cell r="H29" t="e">
            <v>#N/A</v>
          </cell>
          <cell r="I29" t="e">
            <v>#N/A</v>
          </cell>
          <cell r="J29" t="e">
            <v>#N/A</v>
          </cell>
          <cell r="K29">
            <v>0</v>
          </cell>
          <cell r="L29">
            <v>28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>
            <v>0</v>
          </cell>
          <cell r="L30">
            <v>29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 t="e">
            <v>#N/A</v>
          </cell>
          <cell r="H31" t="e">
            <v>#N/A</v>
          </cell>
          <cell r="I31" t="e">
            <v>#N/A</v>
          </cell>
          <cell r="J31" t="e">
            <v>#N/A</v>
          </cell>
          <cell r="K31">
            <v>0</v>
          </cell>
          <cell r="L31">
            <v>30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>
            <v>0</v>
          </cell>
          <cell r="L32">
            <v>31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>
            <v>0</v>
          </cell>
          <cell r="L33">
            <v>32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>
            <v>0</v>
          </cell>
          <cell r="L34">
            <v>33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 t="e">
            <v>#N/A</v>
          </cell>
          <cell r="H35" t="e">
            <v>#N/A</v>
          </cell>
          <cell r="I35" t="e">
            <v>#N/A</v>
          </cell>
          <cell r="J35" t="e">
            <v>#N/A</v>
          </cell>
          <cell r="K35">
            <v>0</v>
          </cell>
          <cell r="L35">
            <v>34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>
            <v>0</v>
          </cell>
          <cell r="L36">
            <v>35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 t="e">
            <v>#N/A</v>
          </cell>
          <cell r="H37" t="e">
            <v>#N/A</v>
          </cell>
          <cell r="I37" t="e">
            <v>#N/A</v>
          </cell>
          <cell r="J37" t="e">
            <v>#N/A</v>
          </cell>
          <cell r="K37">
            <v>0</v>
          </cell>
          <cell r="L37">
            <v>36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>
            <v>0</v>
          </cell>
          <cell r="L38">
            <v>37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 t="e">
            <v>#N/A</v>
          </cell>
          <cell r="H39" t="e">
            <v>#N/A</v>
          </cell>
          <cell r="I39" t="e">
            <v>#N/A</v>
          </cell>
          <cell r="J39" t="e">
            <v>#N/A</v>
          </cell>
          <cell r="K39">
            <v>0</v>
          </cell>
          <cell r="L39">
            <v>1</v>
          </cell>
          <cell r="M39">
            <v>80.55</v>
          </cell>
          <cell r="N39">
            <v>70.45</v>
          </cell>
          <cell r="O39">
            <v>74.489999999999995</v>
          </cell>
          <cell r="P39">
            <v>2</v>
          </cell>
          <cell r="Q39">
            <v>8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>
            <v>0</v>
          </cell>
          <cell r="L40">
            <v>2</v>
          </cell>
          <cell r="M40">
            <v>81.33</v>
          </cell>
          <cell r="N40">
            <v>72.58</v>
          </cell>
          <cell r="O40">
            <v>76.08</v>
          </cell>
          <cell r="P40">
            <v>1</v>
          </cell>
          <cell r="Q40">
            <v>8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 t="e">
            <v>#N/A</v>
          </cell>
          <cell r="H41" t="e">
            <v>#N/A</v>
          </cell>
          <cell r="I41" t="e">
            <v>#N/A</v>
          </cell>
          <cell r="J41" t="e">
            <v>#N/A</v>
          </cell>
          <cell r="K41">
            <v>0</v>
          </cell>
          <cell r="L41">
            <v>3</v>
          </cell>
          <cell r="M41">
            <v>78.67</v>
          </cell>
          <cell r="N41">
            <v>71</v>
          </cell>
          <cell r="O41">
            <v>74.069999999999993</v>
          </cell>
          <cell r="P41">
            <v>3</v>
          </cell>
          <cell r="Q41">
            <v>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>
            <v>0</v>
          </cell>
          <cell r="L42">
            <v>4</v>
          </cell>
          <cell r="M42">
            <v>81.5</v>
          </cell>
          <cell r="N42">
            <v>70.53</v>
          </cell>
          <cell r="O42">
            <v>74.92</v>
          </cell>
          <cell r="P42">
            <v>7</v>
          </cell>
          <cell r="Q42">
            <v>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 t="e">
            <v>#N/A</v>
          </cell>
          <cell r="H43" t="e">
            <v>#N/A</v>
          </cell>
          <cell r="I43" t="e">
            <v>#N/A</v>
          </cell>
          <cell r="J43" t="e">
            <v>#N/A</v>
          </cell>
          <cell r="K43">
            <v>0</v>
          </cell>
          <cell r="L43">
            <v>5</v>
          </cell>
          <cell r="M43">
            <v>79.67</v>
          </cell>
          <cell r="N43">
            <v>68.849999999999994</v>
          </cell>
          <cell r="O43">
            <v>73.180000000000007</v>
          </cell>
          <cell r="P43">
            <v>15</v>
          </cell>
          <cell r="Q43">
            <v>9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6</v>
          </cell>
          <cell r="M44">
            <v>82.19</v>
          </cell>
          <cell r="N44">
            <v>69.680000000000007</v>
          </cell>
          <cell r="O44">
            <v>74.680000000000007</v>
          </cell>
          <cell r="P44">
            <v>8</v>
          </cell>
          <cell r="Q44">
            <v>9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7</v>
          </cell>
          <cell r="M45">
            <v>79.53</v>
          </cell>
          <cell r="N45">
            <v>70.13</v>
          </cell>
          <cell r="O45">
            <v>73.89</v>
          </cell>
          <cell r="P45">
            <v>10</v>
          </cell>
          <cell r="Q45">
            <v>9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</v>
          </cell>
          <cell r="M46">
            <v>80.05</v>
          </cell>
          <cell r="N46">
            <v>71.77</v>
          </cell>
          <cell r="O46">
            <v>75.08</v>
          </cell>
          <cell r="P46">
            <v>4</v>
          </cell>
          <cell r="Q46">
            <v>9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9</v>
          </cell>
          <cell r="M47">
            <v>79.83</v>
          </cell>
          <cell r="N47">
            <v>72.84</v>
          </cell>
          <cell r="O47">
            <v>75.64</v>
          </cell>
          <cell r="P47">
            <v>1</v>
          </cell>
          <cell r="Q47">
            <v>9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10</v>
          </cell>
          <cell r="M48">
            <v>80.03</v>
          </cell>
          <cell r="N48">
            <v>69.599999999999994</v>
          </cell>
          <cell r="O48">
            <v>73.77</v>
          </cell>
          <cell r="P48">
            <v>11</v>
          </cell>
          <cell r="Q48">
            <v>9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11</v>
          </cell>
          <cell r="M49">
            <v>82.22</v>
          </cell>
          <cell r="N49">
            <v>70.180000000000007</v>
          </cell>
          <cell r="O49">
            <v>75</v>
          </cell>
          <cell r="P49">
            <v>5</v>
          </cell>
          <cell r="Q49">
            <v>9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12</v>
          </cell>
          <cell r="M50">
            <v>79.819999999999993</v>
          </cell>
          <cell r="N50">
            <v>70.39</v>
          </cell>
          <cell r="O50">
            <v>74.16</v>
          </cell>
          <cell r="P50">
            <v>9</v>
          </cell>
          <cell r="Q50">
            <v>9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13</v>
          </cell>
          <cell r="M51">
            <v>80.05</v>
          </cell>
          <cell r="N51">
            <v>69.3</v>
          </cell>
          <cell r="O51">
            <v>73.599999999999994</v>
          </cell>
          <cell r="P51">
            <v>13</v>
          </cell>
          <cell r="Q51">
            <v>9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14</v>
          </cell>
          <cell r="M52">
            <v>78.739999999999995</v>
          </cell>
          <cell r="N52">
            <v>70.209999999999994</v>
          </cell>
          <cell r="O52">
            <v>73.62</v>
          </cell>
          <cell r="P52">
            <v>12</v>
          </cell>
          <cell r="Q52">
            <v>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15</v>
          </cell>
          <cell r="M53">
            <v>81.33</v>
          </cell>
          <cell r="N53">
            <v>71.83</v>
          </cell>
          <cell r="O53">
            <v>75.63</v>
          </cell>
          <cell r="P53">
            <v>2</v>
          </cell>
          <cell r="Q53">
            <v>9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16</v>
          </cell>
          <cell r="M54">
            <v>80.72</v>
          </cell>
          <cell r="N54">
            <v>68.81</v>
          </cell>
          <cell r="O54">
            <v>73.569999999999993</v>
          </cell>
          <cell r="P54">
            <v>14</v>
          </cell>
          <cell r="Q54">
            <v>9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17</v>
          </cell>
          <cell r="M55">
            <v>80.03</v>
          </cell>
          <cell r="N55">
            <v>71.62</v>
          </cell>
          <cell r="O55">
            <v>74.98</v>
          </cell>
          <cell r="P55">
            <v>6</v>
          </cell>
          <cell r="Q55">
            <v>9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18</v>
          </cell>
          <cell r="M56">
            <v>81.8</v>
          </cell>
          <cell r="N56">
            <v>71.23</v>
          </cell>
          <cell r="O56">
            <v>75.459999999999994</v>
          </cell>
          <cell r="P56">
            <v>3</v>
          </cell>
          <cell r="Q56">
            <v>9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19</v>
          </cell>
          <cell r="M57">
            <v>80.75</v>
          </cell>
          <cell r="N57">
            <v>74.61</v>
          </cell>
          <cell r="O57">
            <v>77.069999999999993</v>
          </cell>
          <cell r="P57">
            <v>1</v>
          </cell>
          <cell r="Q57">
            <v>7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20</v>
          </cell>
          <cell r="M58">
            <v>80.989999999999995</v>
          </cell>
          <cell r="N58">
            <v>73.7</v>
          </cell>
          <cell r="O58">
            <v>76.62</v>
          </cell>
          <cell r="P58">
            <v>3</v>
          </cell>
          <cell r="Q58">
            <v>7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</v>
          </cell>
          <cell r="M59">
            <v>82.25</v>
          </cell>
          <cell r="N59">
            <v>73.209999999999994</v>
          </cell>
          <cell r="O59">
            <v>76.83</v>
          </cell>
          <cell r="P59">
            <v>2</v>
          </cell>
          <cell r="Q59">
            <v>7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22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2">
          <cell r="C62">
            <v>20267180407</v>
          </cell>
          <cell r="D62" t="str">
            <v>中医康复医师</v>
          </cell>
          <cell r="E62">
            <v>7</v>
          </cell>
          <cell r="F62">
            <v>19</v>
          </cell>
          <cell r="G62">
            <v>74.61</v>
          </cell>
          <cell r="H62">
            <v>80.75</v>
          </cell>
          <cell r="I62">
            <v>77.069999999999993</v>
          </cell>
          <cell r="J62">
            <v>1</v>
          </cell>
          <cell r="K62">
            <v>0</v>
          </cell>
          <cell r="L62">
            <v>1</v>
          </cell>
          <cell r="M62">
            <v>80.55</v>
          </cell>
          <cell r="N62">
            <v>70.45</v>
          </cell>
          <cell r="O62">
            <v>74.489999999999995</v>
          </cell>
          <cell r="P62">
            <v>2</v>
          </cell>
          <cell r="Q62">
            <v>8</v>
          </cell>
        </row>
        <row r="63">
          <cell r="C63">
            <v>20267180105</v>
          </cell>
          <cell r="D63" t="str">
            <v>中医康复医师</v>
          </cell>
          <cell r="E63">
            <v>7</v>
          </cell>
          <cell r="F63">
            <v>20</v>
          </cell>
          <cell r="G63">
            <v>73.7</v>
          </cell>
          <cell r="H63">
            <v>80.989999999999995</v>
          </cell>
          <cell r="I63">
            <v>76.62</v>
          </cell>
          <cell r="J63">
            <v>3</v>
          </cell>
          <cell r="K63">
            <v>0</v>
          </cell>
          <cell r="L63">
            <v>2</v>
          </cell>
          <cell r="M63">
            <v>81.33</v>
          </cell>
          <cell r="N63">
            <v>72.58</v>
          </cell>
          <cell r="O63">
            <v>76.08</v>
          </cell>
          <cell r="P63">
            <v>1</v>
          </cell>
          <cell r="Q63">
            <v>8</v>
          </cell>
        </row>
        <row r="64">
          <cell r="C64">
            <v>20267180128</v>
          </cell>
          <cell r="D64" t="str">
            <v>中医康复医师</v>
          </cell>
          <cell r="E64">
            <v>7</v>
          </cell>
          <cell r="F64">
            <v>21</v>
          </cell>
          <cell r="G64">
            <v>73.209999999999994</v>
          </cell>
          <cell r="H64">
            <v>82.25</v>
          </cell>
          <cell r="I64">
            <v>76.83</v>
          </cell>
          <cell r="J64">
            <v>2</v>
          </cell>
          <cell r="K64">
            <v>0</v>
          </cell>
          <cell r="L64">
            <v>3</v>
          </cell>
          <cell r="M64">
            <v>78.67</v>
          </cell>
          <cell r="N64">
            <v>71</v>
          </cell>
          <cell r="O64">
            <v>74.069999999999993</v>
          </cell>
          <cell r="P64">
            <v>3</v>
          </cell>
          <cell r="Q64">
            <v>8</v>
          </cell>
        </row>
        <row r="65">
          <cell r="C65">
            <v>20267180317</v>
          </cell>
          <cell r="D65" t="str">
            <v>影像技师</v>
          </cell>
          <cell r="E65">
            <v>8</v>
          </cell>
          <cell r="F65">
            <v>2</v>
          </cell>
          <cell r="G65">
            <v>72.58</v>
          </cell>
          <cell r="H65">
            <v>81.33</v>
          </cell>
          <cell r="I65">
            <v>76.08</v>
          </cell>
          <cell r="J65">
            <v>1</v>
          </cell>
          <cell r="K65">
            <v>0</v>
          </cell>
          <cell r="L65">
            <v>4</v>
          </cell>
          <cell r="M65">
            <v>81.5</v>
          </cell>
          <cell r="N65">
            <v>70.53</v>
          </cell>
          <cell r="O65">
            <v>74.92</v>
          </cell>
          <cell r="P65">
            <v>7</v>
          </cell>
          <cell r="Q65">
            <v>9</v>
          </cell>
        </row>
        <row r="66">
          <cell r="C66">
            <v>20267180109</v>
          </cell>
          <cell r="D66" t="str">
            <v>影像技师</v>
          </cell>
          <cell r="E66">
            <v>8</v>
          </cell>
          <cell r="F66">
            <v>3</v>
          </cell>
          <cell r="G66">
            <v>71</v>
          </cell>
          <cell r="H66">
            <v>78.67</v>
          </cell>
          <cell r="I66">
            <v>74.069999999999993</v>
          </cell>
          <cell r="J66">
            <v>3</v>
          </cell>
          <cell r="K66">
            <v>0</v>
          </cell>
          <cell r="L66">
            <v>5</v>
          </cell>
          <cell r="M66">
            <v>79.67</v>
          </cell>
          <cell r="N66">
            <v>68.849999999999994</v>
          </cell>
          <cell r="O66">
            <v>73.180000000000007</v>
          </cell>
          <cell r="P66">
            <v>15</v>
          </cell>
          <cell r="Q66">
            <v>9</v>
          </cell>
        </row>
        <row r="67">
          <cell r="C67">
            <v>20267180209</v>
          </cell>
          <cell r="D67" t="str">
            <v>影像技师</v>
          </cell>
          <cell r="E67">
            <v>8</v>
          </cell>
          <cell r="F67">
            <v>1</v>
          </cell>
          <cell r="G67">
            <v>70.45</v>
          </cell>
          <cell r="H67">
            <v>80.55</v>
          </cell>
          <cell r="I67">
            <v>74.489999999999995</v>
          </cell>
          <cell r="J67">
            <v>2</v>
          </cell>
          <cell r="K67">
            <v>0</v>
          </cell>
          <cell r="L67">
            <v>6</v>
          </cell>
          <cell r="M67">
            <v>82.19</v>
          </cell>
          <cell r="N67">
            <v>69.680000000000007</v>
          </cell>
          <cell r="O67">
            <v>74.680000000000007</v>
          </cell>
          <cell r="P67">
            <v>8</v>
          </cell>
          <cell r="Q67">
            <v>9</v>
          </cell>
        </row>
        <row r="68">
          <cell r="C68">
            <v>20267180220</v>
          </cell>
          <cell r="D68" t="str">
            <v>康复治疗师</v>
          </cell>
          <cell r="E68">
            <v>9</v>
          </cell>
          <cell r="F68">
            <v>9</v>
          </cell>
          <cell r="G68">
            <v>72.84</v>
          </cell>
          <cell r="H68">
            <v>79.83</v>
          </cell>
          <cell r="I68">
            <v>75.64</v>
          </cell>
          <cell r="J68">
            <v>1</v>
          </cell>
          <cell r="K68">
            <v>0</v>
          </cell>
          <cell r="L68">
            <v>7</v>
          </cell>
          <cell r="M68">
            <v>79.53</v>
          </cell>
          <cell r="N68">
            <v>70.13</v>
          </cell>
          <cell r="O68">
            <v>73.89</v>
          </cell>
          <cell r="P68">
            <v>10</v>
          </cell>
          <cell r="Q68">
            <v>9</v>
          </cell>
        </row>
        <row r="69">
          <cell r="C69">
            <v>20267180218</v>
          </cell>
          <cell r="D69" t="str">
            <v>康复治疗师</v>
          </cell>
          <cell r="E69">
            <v>9</v>
          </cell>
          <cell r="F69">
            <v>15</v>
          </cell>
          <cell r="G69">
            <v>71.83</v>
          </cell>
          <cell r="H69">
            <v>81.33</v>
          </cell>
          <cell r="I69">
            <v>75.63</v>
          </cell>
          <cell r="J69">
            <v>2</v>
          </cell>
          <cell r="K69">
            <v>0</v>
          </cell>
          <cell r="L69">
            <v>8</v>
          </cell>
          <cell r="M69">
            <v>80.05</v>
          </cell>
          <cell r="N69">
            <v>71.77</v>
          </cell>
          <cell r="O69">
            <v>75.08</v>
          </cell>
          <cell r="P69">
            <v>4</v>
          </cell>
          <cell r="Q69">
            <v>9</v>
          </cell>
        </row>
        <row r="70">
          <cell r="C70">
            <v>20267180226</v>
          </cell>
          <cell r="D70" t="str">
            <v>康复治疗师</v>
          </cell>
          <cell r="E70">
            <v>9</v>
          </cell>
          <cell r="F70">
            <v>8</v>
          </cell>
          <cell r="G70">
            <v>71.77</v>
          </cell>
          <cell r="H70">
            <v>80.05</v>
          </cell>
          <cell r="I70">
            <v>75.08</v>
          </cell>
          <cell r="J70">
            <v>4</v>
          </cell>
          <cell r="K70">
            <v>0</v>
          </cell>
          <cell r="L70">
            <v>9</v>
          </cell>
          <cell r="M70">
            <v>79.83</v>
          </cell>
          <cell r="N70">
            <v>72.84</v>
          </cell>
          <cell r="O70">
            <v>75.64</v>
          </cell>
          <cell r="P70">
            <v>1</v>
          </cell>
          <cell r="Q70">
            <v>9</v>
          </cell>
        </row>
        <row r="71">
          <cell r="C71">
            <v>20267180606</v>
          </cell>
          <cell r="D71" t="str">
            <v>康复治疗师</v>
          </cell>
          <cell r="E71">
            <v>9</v>
          </cell>
          <cell r="F71">
            <v>17</v>
          </cell>
          <cell r="G71">
            <v>71.62</v>
          </cell>
          <cell r="H71">
            <v>80.03</v>
          </cell>
          <cell r="I71">
            <v>74.98</v>
          </cell>
          <cell r="J71">
            <v>6</v>
          </cell>
          <cell r="K71">
            <v>0</v>
          </cell>
          <cell r="L71">
            <v>10</v>
          </cell>
          <cell r="M71">
            <v>80.03</v>
          </cell>
          <cell r="N71">
            <v>69.599999999999994</v>
          </cell>
          <cell r="O71">
            <v>73.77</v>
          </cell>
          <cell r="P71">
            <v>11</v>
          </cell>
          <cell r="Q71">
            <v>9</v>
          </cell>
        </row>
        <row r="72">
          <cell r="C72">
            <v>20267180217</v>
          </cell>
          <cell r="D72" t="str">
            <v>康复治疗师</v>
          </cell>
          <cell r="E72">
            <v>9</v>
          </cell>
          <cell r="F72">
            <v>18</v>
          </cell>
          <cell r="G72">
            <v>71.23</v>
          </cell>
          <cell r="H72">
            <v>81.8</v>
          </cell>
          <cell r="I72">
            <v>75.459999999999994</v>
          </cell>
          <cell r="J72">
            <v>3</v>
          </cell>
          <cell r="K72">
            <v>0</v>
          </cell>
          <cell r="L72">
            <v>11</v>
          </cell>
          <cell r="M72">
            <v>82.22</v>
          </cell>
          <cell r="N72">
            <v>70.180000000000007</v>
          </cell>
          <cell r="O72">
            <v>75</v>
          </cell>
          <cell r="P72">
            <v>5</v>
          </cell>
          <cell r="Q72">
            <v>9</v>
          </cell>
        </row>
        <row r="73">
          <cell r="C73">
            <v>20267180114</v>
          </cell>
          <cell r="D73" t="str">
            <v>康复治疗师</v>
          </cell>
          <cell r="E73">
            <v>9</v>
          </cell>
          <cell r="F73">
            <v>4</v>
          </cell>
          <cell r="G73">
            <v>70.53</v>
          </cell>
          <cell r="H73">
            <v>81.5</v>
          </cell>
          <cell r="I73">
            <v>74.92</v>
          </cell>
          <cell r="J73">
            <v>7</v>
          </cell>
          <cell r="K73">
            <v>0</v>
          </cell>
          <cell r="L73">
            <v>12</v>
          </cell>
          <cell r="M73">
            <v>79.819999999999993</v>
          </cell>
          <cell r="N73">
            <v>70.39</v>
          </cell>
          <cell r="O73">
            <v>74.16</v>
          </cell>
          <cell r="P73">
            <v>9</v>
          </cell>
          <cell r="Q73">
            <v>9</v>
          </cell>
        </row>
        <row r="74">
          <cell r="C74">
            <v>20267180616</v>
          </cell>
          <cell r="D74" t="str">
            <v>康复治疗师</v>
          </cell>
          <cell r="E74">
            <v>9</v>
          </cell>
          <cell r="F74">
            <v>12</v>
          </cell>
          <cell r="G74">
            <v>70.39</v>
          </cell>
          <cell r="H74">
            <v>79.819999999999993</v>
          </cell>
          <cell r="I74">
            <v>74.16</v>
          </cell>
          <cell r="J74">
            <v>9</v>
          </cell>
          <cell r="K74">
            <v>0</v>
          </cell>
          <cell r="L74">
            <v>13</v>
          </cell>
          <cell r="M74">
            <v>80.05</v>
          </cell>
          <cell r="N74">
            <v>69.3</v>
          </cell>
          <cell r="O74">
            <v>73.599999999999994</v>
          </cell>
          <cell r="P74">
            <v>13</v>
          </cell>
          <cell r="Q74">
            <v>9</v>
          </cell>
        </row>
        <row r="75">
          <cell r="C75">
            <v>20267180106</v>
          </cell>
          <cell r="D75" t="str">
            <v>康复治疗师</v>
          </cell>
          <cell r="E75">
            <v>9</v>
          </cell>
          <cell r="F75">
            <v>14</v>
          </cell>
          <cell r="G75">
            <v>70.209999999999994</v>
          </cell>
          <cell r="H75">
            <v>78.739999999999995</v>
          </cell>
          <cell r="I75">
            <v>73.62</v>
          </cell>
          <cell r="J75">
            <v>12</v>
          </cell>
          <cell r="K75">
            <v>0</v>
          </cell>
          <cell r="L75">
            <v>14</v>
          </cell>
          <cell r="M75">
            <v>78.739999999999995</v>
          </cell>
          <cell r="N75">
            <v>70.209999999999994</v>
          </cell>
          <cell r="O75">
            <v>73.62</v>
          </cell>
          <cell r="P75">
            <v>12</v>
          </cell>
          <cell r="Q75">
            <v>9</v>
          </cell>
        </row>
        <row r="76">
          <cell r="C76">
            <v>20267180624</v>
          </cell>
          <cell r="D76" t="str">
            <v>康复治疗师</v>
          </cell>
          <cell r="E76">
            <v>9</v>
          </cell>
          <cell r="F76">
            <v>11</v>
          </cell>
          <cell r="G76">
            <v>70.180000000000007</v>
          </cell>
          <cell r="H76">
            <v>82.22</v>
          </cell>
          <cell r="I76">
            <v>75</v>
          </cell>
          <cell r="J76">
            <v>5</v>
          </cell>
          <cell r="K76">
            <v>0</v>
          </cell>
          <cell r="L76">
            <v>15</v>
          </cell>
          <cell r="M76">
            <v>81.33</v>
          </cell>
          <cell r="N76">
            <v>71.83</v>
          </cell>
          <cell r="O76">
            <v>75.63</v>
          </cell>
          <cell r="P76">
            <v>2</v>
          </cell>
          <cell r="Q76">
            <v>9</v>
          </cell>
        </row>
        <row r="77">
          <cell r="C77">
            <v>20267180302</v>
          </cell>
          <cell r="D77" t="str">
            <v>康复治疗师</v>
          </cell>
          <cell r="E77">
            <v>9</v>
          </cell>
          <cell r="F77">
            <v>7</v>
          </cell>
          <cell r="G77">
            <v>70.13</v>
          </cell>
          <cell r="H77">
            <v>79.53</v>
          </cell>
          <cell r="I77">
            <v>73.89</v>
          </cell>
          <cell r="J77">
            <v>10</v>
          </cell>
          <cell r="K77">
            <v>0</v>
          </cell>
          <cell r="L77">
            <v>16</v>
          </cell>
          <cell r="M77">
            <v>80.72</v>
          </cell>
          <cell r="N77">
            <v>68.81</v>
          </cell>
          <cell r="O77">
            <v>73.569999999999993</v>
          </cell>
          <cell r="P77">
            <v>14</v>
          </cell>
          <cell r="Q77">
            <v>9</v>
          </cell>
        </row>
        <row r="78">
          <cell r="C78">
            <v>20267180328</v>
          </cell>
          <cell r="D78" t="str">
            <v>康复治疗师</v>
          </cell>
          <cell r="E78">
            <v>9</v>
          </cell>
          <cell r="F78">
            <v>6</v>
          </cell>
          <cell r="G78">
            <v>69.680000000000007</v>
          </cell>
          <cell r="H78">
            <v>82.19</v>
          </cell>
          <cell r="I78">
            <v>74.680000000000007</v>
          </cell>
          <cell r="J78">
            <v>8</v>
          </cell>
          <cell r="K78">
            <v>0</v>
          </cell>
          <cell r="L78">
            <v>17</v>
          </cell>
          <cell r="M78">
            <v>80.03</v>
          </cell>
          <cell r="N78">
            <v>71.62</v>
          </cell>
          <cell r="O78">
            <v>74.98</v>
          </cell>
          <cell r="P78">
            <v>6</v>
          </cell>
          <cell r="Q78">
            <v>9</v>
          </cell>
        </row>
        <row r="79">
          <cell r="C79">
            <v>20267180229</v>
          </cell>
          <cell r="D79" t="str">
            <v>康复治疗师</v>
          </cell>
          <cell r="E79">
            <v>9</v>
          </cell>
          <cell r="F79">
            <v>10</v>
          </cell>
          <cell r="G79">
            <v>69.599999999999994</v>
          </cell>
          <cell r="H79">
            <v>80.03</v>
          </cell>
          <cell r="I79">
            <v>73.77</v>
          </cell>
          <cell r="J79">
            <v>11</v>
          </cell>
          <cell r="K79">
            <v>0</v>
          </cell>
          <cell r="L79">
            <v>18</v>
          </cell>
          <cell r="M79">
            <v>81.8</v>
          </cell>
          <cell r="N79">
            <v>71.23</v>
          </cell>
          <cell r="O79">
            <v>75.459999999999994</v>
          </cell>
          <cell r="P79">
            <v>3</v>
          </cell>
          <cell r="Q79">
            <v>9</v>
          </cell>
        </row>
        <row r="80">
          <cell r="C80">
            <v>20267180204</v>
          </cell>
          <cell r="D80" t="str">
            <v>康复治疗师</v>
          </cell>
          <cell r="E80">
            <v>9</v>
          </cell>
          <cell r="F80">
            <v>13</v>
          </cell>
          <cell r="G80">
            <v>69.3</v>
          </cell>
          <cell r="H80">
            <v>80.05</v>
          </cell>
          <cell r="I80">
            <v>73.599999999999994</v>
          </cell>
          <cell r="J80">
            <v>13</v>
          </cell>
          <cell r="K80">
            <v>0</v>
          </cell>
          <cell r="L80">
            <v>19</v>
          </cell>
          <cell r="M80">
            <v>80.75</v>
          </cell>
          <cell r="N80">
            <v>74.61</v>
          </cell>
          <cell r="O80">
            <v>77.069999999999993</v>
          </cell>
          <cell r="P80">
            <v>1</v>
          </cell>
          <cell r="Q80">
            <v>7</v>
          </cell>
        </row>
        <row r="81">
          <cell r="C81">
            <v>20267180107</v>
          </cell>
          <cell r="D81" t="str">
            <v>康复治疗师</v>
          </cell>
          <cell r="E81">
            <v>9</v>
          </cell>
          <cell r="F81">
            <v>5</v>
          </cell>
          <cell r="G81">
            <v>68.849999999999994</v>
          </cell>
          <cell r="H81">
            <v>79.67</v>
          </cell>
          <cell r="I81">
            <v>73.180000000000007</v>
          </cell>
          <cell r="J81">
            <v>15</v>
          </cell>
          <cell r="K81">
            <v>0</v>
          </cell>
          <cell r="L81">
            <v>20</v>
          </cell>
          <cell r="M81">
            <v>80.989999999999995</v>
          </cell>
          <cell r="N81">
            <v>73.7</v>
          </cell>
          <cell r="O81">
            <v>76.62</v>
          </cell>
          <cell r="P81">
            <v>3</v>
          </cell>
          <cell r="Q81">
            <v>7</v>
          </cell>
        </row>
        <row r="82">
          <cell r="C82">
            <v>20267180430</v>
          </cell>
          <cell r="D82" t="str">
            <v>康复治疗师</v>
          </cell>
          <cell r="E82">
            <v>9</v>
          </cell>
          <cell r="F82">
            <v>16</v>
          </cell>
          <cell r="G82">
            <v>68.81</v>
          </cell>
          <cell r="H82">
            <v>80.72</v>
          </cell>
          <cell r="I82">
            <v>73.569999999999993</v>
          </cell>
          <cell r="J82">
            <v>14</v>
          </cell>
          <cell r="K82">
            <v>0</v>
          </cell>
          <cell r="L82">
            <v>21</v>
          </cell>
          <cell r="M82">
            <v>82.25</v>
          </cell>
          <cell r="N82">
            <v>73.209999999999994</v>
          </cell>
          <cell r="O82">
            <v>76.83</v>
          </cell>
          <cell r="P82">
            <v>2</v>
          </cell>
          <cell r="Q82">
            <v>7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22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23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24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25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26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27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28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29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30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32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33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34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35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36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37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38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39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40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41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42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</row>
        <row r="143"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</row>
        <row r="148"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85" zoomScaleNormal="100" workbookViewId="0">
      <selection activeCell="M19" sqref="M19"/>
    </sheetView>
  </sheetViews>
  <sheetFormatPr defaultColWidth="9" defaultRowHeight="30" customHeight="1"/>
  <cols>
    <col min="1" max="1" width="6.5546875" style="1" customWidth="1"/>
    <col min="2" max="2" width="8.33203125" style="1" customWidth="1"/>
    <col min="3" max="3" width="13.6640625" style="1" customWidth="1"/>
    <col min="4" max="4" width="9.33203125" style="1" customWidth="1"/>
    <col min="5" max="5" width="18.109375" style="1" customWidth="1"/>
    <col min="6" max="6" width="10.44140625" style="1" customWidth="1"/>
    <col min="7" max="7" width="9.44140625" style="1" customWidth="1"/>
    <col min="8" max="8" width="9.44140625" style="2" customWidth="1"/>
    <col min="9" max="9" width="9.44140625" style="3" customWidth="1"/>
    <col min="10" max="16384" width="9" style="3"/>
  </cols>
  <sheetData>
    <row r="1" spans="1:9" ht="56.25" customHeight="1">
      <c r="A1" s="12" t="s">
        <v>56</v>
      </c>
      <c r="B1" s="13"/>
      <c r="C1" s="13"/>
      <c r="D1" s="13"/>
      <c r="E1" s="13"/>
      <c r="F1" s="13"/>
      <c r="G1" s="13"/>
      <c r="H1" s="13"/>
      <c r="I1" s="13"/>
    </row>
    <row r="2" spans="1:9" ht="15" customHeight="1">
      <c r="A2" s="14"/>
      <c r="B2" s="14"/>
      <c r="C2" s="4"/>
      <c r="F2" s="15"/>
      <c r="G2" s="15"/>
      <c r="H2" s="15"/>
      <c r="I2" s="15"/>
    </row>
    <row r="3" spans="1:9" ht="26.1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53</v>
      </c>
      <c r="H3" s="6" t="s">
        <v>54</v>
      </c>
      <c r="I3" s="5" t="s">
        <v>55</v>
      </c>
    </row>
    <row r="4" spans="1:9" ht="30" customHeight="1">
      <c r="A4" s="7">
        <f t="shared" ref="A4:A43" si="0">ROW()-3</f>
        <v>1</v>
      </c>
      <c r="B4" s="8" t="s">
        <v>6</v>
      </c>
      <c r="C4" s="9">
        <v>20267180306</v>
      </c>
      <c r="D4" s="8">
        <v>1</v>
      </c>
      <c r="E4" s="8" t="s">
        <v>7</v>
      </c>
      <c r="F4" s="10">
        <f>VLOOKUP(C4,[1]辅助表!$C$2:$Q$161,6,FALSE)</f>
        <v>82.43</v>
      </c>
      <c r="G4" s="10">
        <f>VLOOKUP(C4,[1]辅助表!$C$2:$Q$161,5,FALSE)</f>
        <v>78.02</v>
      </c>
      <c r="H4" s="10">
        <f>VLOOKUP(C4,[1]辅助表!$C$2:$Q$161,7,FALSE)</f>
        <v>79.78</v>
      </c>
      <c r="I4" s="11">
        <f>VLOOKUP(C4,[1]辅助表!$C$2:$Q$161,8,FALSE)</f>
        <v>1</v>
      </c>
    </row>
    <row r="5" spans="1:9" ht="30" customHeight="1">
      <c r="A5" s="7">
        <f t="shared" si="0"/>
        <v>2</v>
      </c>
      <c r="B5" s="8" t="s">
        <v>8</v>
      </c>
      <c r="C5" s="9">
        <v>20267180622</v>
      </c>
      <c r="D5" s="8">
        <v>1</v>
      </c>
      <c r="E5" s="8" t="s">
        <v>7</v>
      </c>
      <c r="F5" s="10">
        <f>VLOOKUP(C5,[1]辅助表!$C$2:$Q$161,6,FALSE)</f>
        <v>82.24</v>
      </c>
      <c r="G5" s="10">
        <f>VLOOKUP(C5,[1]辅助表!$C$2:$Q$161,5,FALSE)</f>
        <v>65.069999999999993</v>
      </c>
      <c r="H5" s="10">
        <f>VLOOKUP(C5,[1]辅助表!$C$2:$Q$161,7,FALSE)</f>
        <v>71.94</v>
      </c>
      <c r="I5" s="11">
        <f>VLOOKUP(C5,[1]辅助表!$C$2:$Q$161,8,FALSE)</f>
        <v>2</v>
      </c>
    </row>
    <row r="6" spans="1:9" ht="30" customHeight="1">
      <c r="A6" s="7">
        <f t="shared" si="0"/>
        <v>3</v>
      </c>
      <c r="B6" s="8" t="s">
        <v>9</v>
      </c>
      <c r="C6" s="9">
        <v>20267180210</v>
      </c>
      <c r="D6" s="8">
        <v>3</v>
      </c>
      <c r="E6" s="8" t="s">
        <v>10</v>
      </c>
      <c r="F6" s="10">
        <f>VLOOKUP(C6,[1]辅助表!$C$2:$Q$161,6,FALSE)</f>
        <v>81.239999999999995</v>
      </c>
      <c r="G6" s="10">
        <f>VLOOKUP(C6,[1]辅助表!$C$2:$Q$161,5,FALSE)</f>
        <v>73.540000000000006</v>
      </c>
      <c r="H6" s="10">
        <f>VLOOKUP(C6,[1]辅助表!$C$2:$Q$161,7,FALSE)</f>
        <v>76.62</v>
      </c>
      <c r="I6" s="11">
        <f>VLOOKUP(C6,[1]辅助表!$C$2:$Q$161,8,FALSE)</f>
        <v>1</v>
      </c>
    </row>
    <row r="7" spans="1:9" ht="30" customHeight="1">
      <c r="A7" s="7">
        <f t="shared" si="0"/>
        <v>4</v>
      </c>
      <c r="B7" s="8" t="s">
        <v>11</v>
      </c>
      <c r="C7" s="9">
        <v>20267180308</v>
      </c>
      <c r="D7" s="8">
        <v>3</v>
      </c>
      <c r="E7" s="8" t="s">
        <v>10</v>
      </c>
      <c r="F7" s="10">
        <f>VLOOKUP(C7,[1]辅助表!$C$2:$Q$161,6,FALSE)</f>
        <v>80.650000000000006</v>
      </c>
      <c r="G7" s="10">
        <f>VLOOKUP(C7,[1]辅助表!$C$2:$Q$161,5,FALSE)</f>
        <v>68.81</v>
      </c>
      <c r="H7" s="10">
        <f>VLOOKUP(C7,[1]辅助表!$C$2:$Q$161,7,FALSE)</f>
        <v>73.55</v>
      </c>
      <c r="I7" s="11">
        <f>VLOOKUP(C7,[1]辅助表!$C$2:$Q$161,8,FALSE)</f>
        <v>2</v>
      </c>
    </row>
    <row r="8" spans="1:9" ht="30" customHeight="1">
      <c r="A8" s="7">
        <f t="shared" si="0"/>
        <v>5</v>
      </c>
      <c r="B8" s="8" t="s">
        <v>12</v>
      </c>
      <c r="C8" s="9">
        <v>20267180518</v>
      </c>
      <c r="D8" s="8">
        <v>3</v>
      </c>
      <c r="E8" s="8" t="s">
        <v>10</v>
      </c>
      <c r="F8" s="10">
        <f>VLOOKUP(C8,[1]辅助表!$C$2:$Q$161,6,FALSE)</f>
        <v>75.400000000000006</v>
      </c>
      <c r="G8" s="10">
        <f>VLOOKUP(C8,[1]辅助表!$C$2:$Q$161,5,FALSE)</f>
        <v>68.709999999999994</v>
      </c>
      <c r="H8" s="10">
        <f>VLOOKUP(C8,[1]辅助表!$C$2:$Q$161,7,FALSE)</f>
        <v>71.39</v>
      </c>
      <c r="I8" s="11">
        <f>VLOOKUP(C8,[1]辅助表!$C$2:$Q$161,8,FALSE)</f>
        <v>3</v>
      </c>
    </row>
    <row r="9" spans="1:9" ht="30" customHeight="1">
      <c r="A9" s="7">
        <f t="shared" si="0"/>
        <v>6</v>
      </c>
      <c r="B9" s="8" t="s">
        <v>13</v>
      </c>
      <c r="C9" s="9">
        <v>20267180213</v>
      </c>
      <c r="D9" s="8">
        <v>3</v>
      </c>
      <c r="E9" s="8" t="s">
        <v>10</v>
      </c>
      <c r="F9" s="10">
        <f>VLOOKUP(C9,[1]辅助表!$C$2:$Q$161,6,FALSE)</f>
        <v>80.459999999999994</v>
      </c>
      <c r="G9" s="10">
        <f>VLOOKUP(C9,[1]辅助表!$C$2:$Q$161,5,FALSE)</f>
        <v>53.46</v>
      </c>
      <c r="H9" s="10">
        <f>VLOOKUP(C9,[1]辅助表!$C$2:$Q$161,7,FALSE)</f>
        <v>64.260000000000005</v>
      </c>
      <c r="I9" s="11">
        <f>VLOOKUP(C9,[1]辅助表!$C$2:$Q$161,8,FALSE)</f>
        <v>4</v>
      </c>
    </row>
    <row r="10" spans="1:9" ht="30" customHeight="1">
      <c r="A10" s="7">
        <f t="shared" si="0"/>
        <v>7</v>
      </c>
      <c r="B10" s="8" t="s">
        <v>14</v>
      </c>
      <c r="C10" s="9">
        <v>20267180315</v>
      </c>
      <c r="D10" s="8">
        <v>4</v>
      </c>
      <c r="E10" s="8" t="s">
        <v>15</v>
      </c>
      <c r="F10" s="10">
        <f>VLOOKUP(C10,[1]辅助表!$C$2:$Q$161,6,FALSE)</f>
        <v>82.19</v>
      </c>
      <c r="G10" s="10">
        <f>VLOOKUP(C10,[1]辅助表!$C$2:$Q$161,5,FALSE)</f>
        <v>75.03</v>
      </c>
      <c r="H10" s="10">
        <f>VLOOKUP(C10,[1]辅助表!$C$2:$Q$161,7,FALSE)</f>
        <v>77.89</v>
      </c>
      <c r="I10" s="11">
        <f>VLOOKUP(C10,[1]辅助表!$C$2:$Q$161,8,FALSE)</f>
        <v>1</v>
      </c>
    </row>
    <row r="11" spans="1:9" ht="30" customHeight="1">
      <c r="A11" s="7">
        <f t="shared" si="0"/>
        <v>8</v>
      </c>
      <c r="B11" s="8" t="s">
        <v>16</v>
      </c>
      <c r="C11" s="9">
        <v>20267180316</v>
      </c>
      <c r="D11" s="8">
        <v>4</v>
      </c>
      <c r="E11" s="8" t="s">
        <v>15</v>
      </c>
      <c r="F11" s="10">
        <f>VLOOKUP(C11,[1]辅助表!$C$2:$Q$161,6,FALSE)</f>
        <v>80.510000000000005</v>
      </c>
      <c r="G11" s="10">
        <f>VLOOKUP(C11,[1]辅助表!$C$2:$Q$161,5,FALSE)</f>
        <v>74.349999999999994</v>
      </c>
      <c r="H11" s="10">
        <f>VLOOKUP(C11,[1]辅助表!$C$2:$Q$161,7,FALSE)</f>
        <v>76.81</v>
      </c>
      <c r="I11" s="11">
        <f>VLOOKUP(C11,[1]辅助表!$C$2:$Q$161,8,FALSE)</f>
        <v>2</v>
      </c>
    </row>
    <row r="12" spans="1:9" ht="30" customHeight="1">
      <c r="A12" s="7">
        <f t="shared" si="0"/>
        <v>9</v>
      </c>
      <c r="B12" s="8" t="s">
        <v>17</v>
      </c>
      <c r="C12" s="8">
        <v>20267180529</v>
      </c>
      <c r="D12" s="8">
        <v>4</v>
      </c>
      <c r="E12" s="8" t="s">
        <v>15</v>
      </c>
      <c r="F12" s="10">
        <f>VLOOKUP(C12,[1]辅助表!$C$2:$Q$161,6,FALSE)</f>
        <v>78.16</v>
      </c>
      <c r="G12" s="10">
        <f>VLOOKUP(C12,[1]辅助表!$C$2:$Q$161,5,FALSE)</f>
        <v>66.64</v>
      </c>
      <c r="H12" s="10">
        <f>VLOOKUP(C12,[1]辅助表!$C$2:$Q$161,7,FALSE)</f>
        <v>71.25</v>
      </c>
      <c r="I12" s="11">
        <f>VLOOKUP(C12,[1]辅助表!$C$2:$Q$161,8,FALSE)</f>
        <v>3</v>
      </c>
    </row>
    <row r="13" spans="1:9" ht="30" customHeight="1">
      <c r="A13" s="7">
        <f t="shared" si="0"/>
        <v>10</v>
      </c>
      <c r="B13" s="8" t="s">
        <v>18</v>
      </c>
      <c r="C13" s="9">
        <v>20267180524</v>
      </c>
      <c r="D13" s="8">
        <v>5</v>
      </c>
      <c r="E13" s="8" t="s">
        <v>19</v>
      </c>
      <c r="F13" s="10">
        <f>VLOOKUP(C13,[1]辅助表!$C$2:$Q$161,6,FALSE)</f>
        <v>82.71</v>
      </c>
      <c r="G13" s="10">
        <f>VLOOKUP(C13,[1]辅助表!$C$2:$Q$161,5,FALSE)</f>
        <v>73.08</v>
      </c>
      <c r="H13" s="10">
        <f>VLOOKUP(C13,[1]辅助表!$C$2:$Q$161,7,FALSE)</f>
        <v>76.930000000000007</v>
      </c>
      <c r="I13" s="11">
        <f>VLOOKUP(C13,[1]辅助表!$C$2:$Q$161,8,FALSE)</f>
        <v>1</v>
      </c>
    </row>
    <row r="14" spans="1:9" ht="30" customHeight="1">
      <c r="A14" s="7">
        <f t="shared" si="0"/>
        <v>11</v>
      </c>
      <c r="B14" s="8" t="s">
        <v>20</v>
      </c>
      <c r="C14" s="9">
        <v>20267180304</v>
      </c>
      <c r="D14" s="8">
        <v>5</v>
      </c>
      <c r="E14" s="8" t="s">
        <v>19</v>
      </c>
      <c r="F14" s="10">
        <f>VLOOKUP(C14,[1]辅助表!$C$2:$Q$161,6,FALSE)</f>
        <v>81.12</v>
      </c>
      <c r="G14" s="10">
        <f>VLOOKUP(C14,[1]辅助表!$C$2:$Q$161,5,FALSE)</f>
        <v>69.19</v>
      </c>
      <c r="H14" s="10">
        <f>VLOOKUP(C14,[1]辅助表!$C$2:$Q$161,7,FALSE)</f>
        <v>73.959999999999994</v>
      </c>
      <c r="I14" s="11">
        <f>VLOOKUP(C14,[1]辅助表!$C$2:$Q$161,8,FALSE)</f>
        <v>2</v>
      </c>
    </row>
    <row r="15" spans="1:9" ht="30" customHeight="1">
      <c r="A15" s="7">
        <f t="shared" si="0"/>
        <v>12</v>
      </c>
      <c r="B15" s="8" t="s">
        <v>21</v>
      </c>
      <c r="C15" s="9">
        <v>20267180506</v>
      </c>
      <c r="D15" s="8">
        <v>5</v>
      </c>
      <c r="E15" s="8" t="s">
        <v>19</v>
      </c>
      <c r="F15" s="10">
        <f>VLOOKUP(C15,[1]辅助表!$C$2:$Q$161,6,FALSE)</f>
        <v>80.930000000000007</v>
      </c>
      <c r="G15" s="10">
        <f>VLOOKUP(C15,[1]辅助表!$C$2:$Q$161,5,FALSE)</f>
        <v>68.540000000000006</v>
      </c>
      <c r="H15" s="10">
        <f>VLOOKUP(C15,[1]辅助表!$C$2:$Q$161,7,FALSE)</f>
        <v>73.5</v>
      </c>
      <c r="I15" s="11">
        <f>VLOOKUP(C15,[1]辅助表!$C$2:$Q$161,8,FALSE)</f>
        <v>3</v>
      </c>
    </row>
    <row r="16" spans="1:9" ht="30" customHeight="1">
      <c r="A16" s="7">
        <f t="shared" si="0"/>
        <v>13</v>
      </c>
      <c r="B16" s="8" t="s">
        <v>22</v>
      </c>
      <c r="C16" s="9">
        <v>20267180124</v>
      </c>
      <c r="D16" s="8">
        <v>5</v>
      </c>
      <c r="E16" s="8" t="s">
        <v>19</v>
      </c>
      <c r="F16" s="10">
        <f>VLOOKUP(C16,[1]辅助表!$C$2:$Q$161,6,FALSE)</f>
        <v>82</v>
      </c>
      <c r="G16" s="10">
        <f>VLOOKUP(C16,[1]辅助表!$C$2:$Q$161,5,FALSE)</f>
        <v>67.37</v>
      </c>
      <c r="H16" s="10">
        <f>VLOOKUP(C16,[1]辅助表!$C$2:$Q$161,7,FALSE)</f>
        <v>73.22</v>
      </c>
      <c r="I16" s="11">
        <f>VLOOKUP(C16,[1]辅助表!$C$2:$Q$161,8,FALSE)</f>
        <v>4</v>
      </c>
    </row>
    <row r="17" spans="1:9" ht="30" customHeight="1">
      <c r="A17" s="7">
        <f t="shared" si="0"/>
        <v>14</v>
      </c>
      <c r="B17" s="8" t="s">
        <v>23</v>
      </c>
      <c r="C17" s="9">
        <v>20267180214</v>
      </c>
      <c r="D17" s="8">
        <v>5</v>
      </c>
      <c r="E17" s="8" t="s">
        <v>19</v>
      </c>
      <c r="F17" s="10">
        <f>VLOOKUP(C17,[1]辅助表!$C$2:$Q$161,6,FALSE)</f>
        <v>79.11</v>
      </c>
      <c r="G17" s="10">
        <f>VLOOKUP(C17,[1]辅助表!$C$2:$Q$161,5,FALSE)</f>
        <v>67.209999999999994</v>
      </c>
      <c r="H17" s="10">
        <f>VLOOKUP(C17,[1]辅助表!$C$2:$Q$161,7,FALSE)</f>
        <v>71.97</v>
      </c>
      <c r="I17" s="11">
        <f>VLOOKUP(C17,[1]辅助表!$C$2:$Q$161,8,FALSE)</f>
        <v>5</v>
      </c>
    </row>
    <row r="18" spans="1:9" ht="30" customHeight="1">
      <c r="A18" s="7">
        <f t="shared" si="0"/>
        <v>15</v>
      </c>
      <c r="B18" s="8" t="s">
        <v>25</v>
      </c>
      <c r="C18" s="9">
        <v>20267180119</v>
      </c>
      <c r="D18" s="8">
        <v>5</v>
      </c>
      <c r="E18" s="8" t="s">
        <v>19</v>
      </c>
      <c r="F18" s="10">
        <f>VLOOKUP(C18,[1]辅助表!$C$2:$Q$161,6,FALSE)</f>
        <v>80.209999999999994</v>
      </c>
      <c r="G18" s="10">
        <f>VLOOKUP(C18,[1]辅助表!$C$2:$Q$161,5,FALSE)</f>
        <v>64.64</v>
      </c>
      <c r="H18" s="10">
        <f>VLOOKUP(C18,[1]辅助表!$C$2:$Q$161,7,FALSE)</f>
        <v>70.87</v>
      </c>
      <c r="I18" s="11">
        <f>VLOOKUP(C18,[1]辅助表!$C$2:$Q$161,8,FALSE)</f>
        <v>6</v>
      </c>
    </row>
    <row r="19" spans="1:9" ht="30" customHeight="1">
      <c r="A19" s="7">
        <f t="shared" si="0"/>
        <v>16</v>
      </c>
      <c r="B19" s="8" t="s">
        <v>24</v>
      </c>
      <c r="C19" s="9">
        <v>20267180313</v>
      </c>
      <c r="D19" s="8">
        <v>5</v>
      </c>
      <c r="E19" s="8" t="s">
        <v>19</v>
      </c>
      <c r="F19" s="10">
        <f>VLOOKUP(C19,[1]辅助表!$C$2:$Q$161,6,FALSE)</f>
        <v>78.45</v>
      </c>
      <c r="G19" s="10">
        <f>VLOOKUP(C19,[1]辅助表!$C$2:$Q$161,5,FALSE)</f>
        <v>65.64</v>
      </c>
      <c r="H19" s="10">
        <f>VLOOKUP(C19,[1]辅助表!$C$2:$Q$161,7,FALSE)</f>
        <v>70.760000000000005</v>
      </c>
      <c r="I19" s="11">
        <f>VLOOKUP(C19,[1]辅助表!$C$2:$Q$161,8,FALSE)</f>
        <v>7</v>
      </c>
    </row>
    <row r="20" spans="1:9" ht="30" customHeight="1">
      <c r="A20" s="7">
        <f t="shared" si="0"/>
        <v>17</v>
      </c>
      <c r="B20" s="8" t="s">
        <v>26</v>
      </c>
      <c r="C20" s="9">
        <v>20267180411</v>
      </c>
      <c r="D20" s="8">
        <v>5</v>
      </c>
      <c r="E20" s="8" t="s">
        <v>19</v>
      </c>
      <c r="F20" s="10">
        <f>VLOOKUP(C20,[1]辅助表!$C$2:$Q$161,6,FALSE)</f>
        <v>82.2</v>
      </c>
      <c r="G20" s="10">
        <f>VLOOKUP(C20,[1]辅助表!$C$2:$Q$161,5,FALSE)</f>
        <v>62.74</v>
      </c>
      <c r="H20" s="10">
        <f>VLOOKUP(C20,[1]辅助表!$C$2:$Q$161,7,FALSE)</f>
        <v>70.52</v>
      </c>
      <c r="I20" s="11">
        <f>VLOOKUP(C20,[1]辅助表!$C$2:$Q$161,8,FALSE)</f>
        <v>8</v>
      </c>
    </row>
    <row r="21" spans="1:9" ht="30" customHeight="1">
      <c r="A21" s="7">
        <f t="shared" si="0"/>
        <v>18</v>
      </c>
      <c r="B21" s="8" t="s">
        <v>27</v>
      </c>
      <c r="C21" s="9">
        <v>20267180326</v>
      </c>
      <c r="D21" s="8">
        <v>5</v>
      </c>
      <c r="E21" s="8" t="s">
        <v>19</v>
      </c>
      <c r="F21" s="10">
        <f>VLOOKUP(C21,[1]辅助表!$C$2:$Q$161,6,FALSE)</f>
        <v>81.66</v>
      </c>
      <c r="G21" s="10">
        <f>VLOOKUP(C21,[1]辅助表!$C$2:$Q$161,5,FALSE)</f>
        <v>62.12</v>
      </c>
      <c r="H21" s="10">
        <f>VLOOKUP(C21,[1]辅助表!$C$2:$Q$161,7,FALSE)</f>
        <v>69.94</v>
      </c>
      <c r="I21" s="11">
        <f>VLOOKUP(C21,[1]辅助表!$C$2:$Q$161,8,FALSE)</f>
        <v>9</v>
      </c>
    </row>
    <row r="22" spans="1:9" ht="30" customHeight="1">
      <c r="A22" s="7">
        <f t="shared" si="0"/>
        <v>19</v>
      </c>
      <c r="B22" s="8" t="s">
        <v>28</v>
      </c>
      <c r="C22" s="9">
        <v>20267180613</v>
      </c>
      <c r="D22" s="8">
        <v>5</v>
      </c>
      <c r="E22" s="8" t="s">
        <v>19</v>
      </c>
      <c r="F22" s="10">
        <f>VLOOKUP(C22,[1]辅助表!$C$2:$Q$161,6,FALSE)</f>
        <v>80.7</v>
      </c>
      <c r="G22" s="10">
        <f>VLOOKUP(C22,[1]辅助表!$C$2:$Q$161,5,FALSE)</f>
        <v>59.94</v>
      </c>
      <c r="H22" s="10">
        <f>VLOOKUP(C22,[1]辅助表!$C$2:$Q$161,7,FALSE)</f>
        <v>68.239999999999995</v>
      </c>
      <c r="I22" s="11">
        <f>VLOOKUP(C22,[1]辅助表!$C$2:$Q$161,8,FALSE)</f>
        <v>10</v>
      </c>
    </row>
    <row r="23" spans="1:9" ht="30" customHeight="1">
      <c r="A23" s="7">
        <f t="shared" si="0"/>
        <v>20</v>
      </c>
      <c r="B23" s="8" t="s">
        <v>29</v>
      </c>
      <c r="C23" s="8">
        <v>20267180407</v>
      </c>
      <c r="D23" s="8">
        <v>7</v>
      </c>
      <c r="E23" s="8" t="s">
        <v>30</v>
      </c>
      <c r="F23" s="10">
        <f>VLOOKUP(C23,[1]辅助表!$C$2:$Q$161,6,FALSE)</f>
        <v>80.75</v>
      </c>
      <c r="G23" s="10">
        <f>VLOOKUP(C23,[1]辅助表!$C$2:$Q$161,5,FALSE)</f>
        <v>74.61</v>
      </c>
      <c r="H23" s="10">
        <f>VLOOKUP(C23,[1]辅助表!$C$2:$Q$161,7,FALSE)</f>
        <v>77.069999999999993</v>
      </c>
      <c r="I23" s="11">
        <f>VLOOKUP(C23,[1]辅助表!$C$2:$Q$161,8,FALSE)</f>
        <v>1</v>
      </c>
    </row>
    <row r="24" spans="1:9" ht="30" customHeight="1">
      <c r="A24" s="7">
        <f t="shared" si="0"/>
        <v>21</v>
      </c>
      <c r="B24" s="8" t="s">
        <v>32</v>
      </c>
      <c r="C24" s="8">
        <v>20267180128</v>
      </c>
      <c r="D24" s="8">
        <v>7</v>
      </c>
      <c r="E24" s="8" t="s">
        <v>30</v>
      </c>
      <c r="F24" s="10">
        <f>VLOOKUP(C24,[1]辅助表!$C$2:$Q$161,6,FALSE)</f>
        <v>82.25</v>
      </c>
      <c r="G24" s="10">
        <f>VLOOKUP(C24,[1]辅助表!$C$2:$Q$161,5,FALSE)</f>
        <v>73.209999999999994</v>
      </c>
      <c r="H24" s="10">
        <f>VLOOKUP(C24,[1]辅助表!$C$2:$Q$161,7,FALSE)</f>
        <v>76.83</v>
      </c>
      <c r="I24" s="11">
        <f>VLOOKUP(C24,[1]辅助表!$C$2:$Q$161,8,FALSE)</f>
        <v>2</v>
      </c>
    </row>
    <row r="25" spans="1:9" ht="30" customHeight="1">
      <c r="A25" s="7">
        <f t="shared" si="0"/>
        <v>22</v>
      </c>
      <c r="B25" s="8" t="s">
        <v>31</v>
      </c>
      <c r="C25" s="8">
        <v>20267180105</v>
      </c>
      <c r="D25" s="8">
        <v>7</v>
      </c>
      <c r="E25" s="8" t="s">
        <v>30</v>
      </c>
      <c r="F25" s="10">
        <f>VLOOKUP(C25,[1]辅助表!$C$2:$Q$161,6,FALSE)</f>
        <v>80.989999999999995</v>
      </c>
      <c r="G25" s="10">
        <f>VLOOKUP(C25,[1]辅助表!$C$2:$Q$161,5,FALSE)</f>
        <v>73.7</v>
      </c>
      <c r="H25" s="10">
        <f>VLOOKUP(C25,[1]辅助表!$C$2:$Q$161,7,FALSE)</f>
        <v>76.62</v>
      </c>
      <c r="I25" s="11">
        <f>VLOOKUP(C25,[1]辅助表!$C$2:$Q$161,8,FALSE)</f>
        <v>3</v>
      </c>
    </row>
    <row r="26" spans="1:9" ht="30" customHeight="1">
      <c r="A26" s="7">
        <f t="shared" si="0"/>
        <v>23</v>
      </c>
      <c r="B26" s="8" t="s">
        <v>33</v>
      </c>
      <c r="C26" s="8">
        <v>20267180317</v>
      </c>
      <c r="D26" s="8">
        <v>8</v>
      </c>
      <c r="E26" s="8" t="s">
        <v>34</v>
      </c>
      <c r="F26" s="10">
        <f>VLOOKUP(C26,[1]辅助表!$C$2:$Q$161,6,FALSE)</f>
        <v>81.33</v>
      </c>
      <c r="G26" s="10">
        <f>VLOOKUP(C26,[1]辅助表!$C$2:$Q$161,5,FALSE)</f>
        <v>72.58</v>
      </c>
      <c r="H26" s="10">
        <f>VLOOKUP(C26,[1]辅助表!$C$2:$Q$161,7,FALSE)</f>
        <v>76.08</v>
      </c>
      <c r="I26" s="11">
        <f>VLOOKUP(C26,[1]辅助表!$C$2:$Q$161,8,FALSE)</f>
        <v>1</v>
      </c>
    </row>
    <row r="27" spans="1:9" ht="30" customHeight="1">
      <c r="A27" s="7">
        <f t="shared" si="0"/>
        <v>24</v>
      </c>
      <c r="B27" s="8" t="s">
        <v>36</v>
      </c>
      <c r="C27" s="8">
        <v>20267180209</v>
      </c>
      <c r="D27" s="8">
        <v>8</v>
      </c>
      <c r="E27" s="8" t="s">
        <v>34</v>
      </c>
      <c r="F27" s="10">
        <f>VLOOKUP(C27,[1]辅助表!$C$2:$Q$161,6,FALSE)</f>
        <v>80.55</v>
      </c>
      <c r="G27" s="10">
        <f>VLOOKUP(C27,[1]辅助表!$C$2:$Q$161,5,FALSE)</f>
        <v>70.45</v>
      </c>
      <c r="H27" s="10">
        <f>VLOOKUP(C27,[1]辅助表!$C$2:$Q$161,7,FALSE)</f>
        <v>74.489999999999995</v>
      </c>
      <c r="I27" s="11">
        <f>VLOOKUP(C27,[1]辅助表!$C$2:$Q$161,8,FALSE)</f>
        <v>2</v>
      </c>
    </row>
    <row r="28" spans="1:9" ht="30" customHeight="1">
      <c r="A28" s="7">
        <f t="shared" si="0"/>
        <v>25</v>
      </c>
      <c r="B28" s="8" t="s">
        <v>35</v>
      </c>
      <c r="C28" s="8">
        <v>20267180109</v>
      </c>
      <c r="D28" s="8">
        <v>8</v>
      </c>
      <c r="E28" s="8" t="s">
        <v>34</v>
      </c>
      <c r="F28" s="10">
        <f>VLOOKUP(C28,[1]辅助表!$C$2:$Q$161,6,FALSE)</f>
        <v>78.67</v>
      </c>
      <c r="G28" s="10">
        <f>VLOOKUP(C28,[1]辅助表!$C$2:$Q$161,5,FALSE)</f>
        <v>71</v>
      </c>
      <c r="H28" s="10">
        <f>VLOOKUP(C28,[1]辅助表!$C$2:$Q$161,7,FALSE)</f>
        <v>74.069999999999993</v>
      </c>
      <c r="I28" s="11">
        <f>VLOOKUP(C28,[1]辅助表!$C$2:$Q$161,8,FALSE)</f>
        <v>3</v>
      </c>
    </row>
    <row r="29" spans="1:9" ht="30" customHeight="1">
      <c r="A29" s="7">
        <f t="shared" si="0"/>
        <v>26</v>
      </c>
      <c r="B29" s="8" t="s">
        <v>37</v>
      </c>
      <c r="C29" s="8">
        <v>20267180220</v>
      </c>
      <c r="D29" s="8">
        <v>9</v>
      </c>
      <c r="E29" s="8" t="s">
        <v>38</v>
      </c>
      <c r="F29" s="10">
        <f>VLOOKUP(C29,[1]辅助表!$C$2:$Q$161,6,FALSE)</f>
        <v>79.83</v>
      </c>
      <c r="G29" s="10">
        <f>VLOOKUP(C29,[1]辅助表!$C$2:$Q$161,5,FALSE)</f>
        <v>72.84</v>
      </c>
      <c r="H29" s="10">
        <f>VLOOKUP(C29,[1]辅助表!$C$2:$Q$161,7,FALSE)</f>
        <v>75.64</v>
      </c>
      <c r="I29" s="11">
        <f>VLOOKUP(C29,[1]辅助表!$C$2:$Q$161,8,FALSE)</f>
        <v>1</v>
      </c>
    </row>
    <row r="30" spans="1:9" ht="30" customHeight="1">
      <c r="A30" s="7">
        <f t="shared" si="0"/>
        <v>27</v>
      </c>
      <c r="B30" s="8" t="s">
        <v>39</v>
      </c>
      <c r="C30" s="8">
        <v>20267180218</v>
      </c>
      <c r="D30" s="8">
        <v>9</v>
      </c>
      <c r="E30" s="8" t="s">
        <v>38</v>
      </c>
      <c r="F30" s="10">
        <f>VLOOKUP(C30,[1]辅助表!$C$2:$Q$161,6,FALSE)</f>
        <v>81.33</v>
      </c>
      <c r="G30" s="10">
        <f>VLOOKUP(C30,[1]辅助表!$C$2:$Q$161,5,FALSE)</f>
        <v>71.83</v>
      </c>
      <c r="H30" s="10">
        <f>VLOOKUP(C30,[1]辅助表!$C$2:$Q$161,7,FALSE)</f>
        <v>75.63</v>
      </c>
      <c r="I30" s="11">
        <f>VLOOKUP(C30,[1]辅助表!$C$2:$Q$161,8,FALSE)</f>
        <v>2</v>
      </c>
    </row>
    <row r="31" spans="1:9" ht="30" customHeight="1">
      <c r="A31" s="7">
        <f t="shared" si="0"/>
        <v>28</v>
      </c>
      <c r="B31" s="8" t="s">
        <v>42</v>
      </c>
      <c r="C31" s="8">
        <v>20267180217</v>
      </c>
      <c r="D31" s="8">
        <v>9</v>
      </c>
      <c r="E31" s="8" t="s">
        <v>38</v>
      </c>
      <c r="F31" s="10">
        <f>VLOOKUP(C31,[1]辅助表!$C$2:$Q$161,6,FALSE)</f>
        <v>81.8</v>
      </c>
      <c r="G31" s="10">
        <f>VLOOKUP(C31,[1]辅助表!$C$2:$Q$161,5,FALSE)</f>
        <v>71.23</v>
      </c>
      <c r="H31" s="10">
        <f>VLOOKUP(C31,[1]辅助表!$C$2:$Q$161,7,FALSE)</f>
        <v>75.459999999999994</v>
      </c>
      <c r="I31" s="11">
        <f>VLOOKUP(C31,[1]辅助表!$C$2:$Q$161,8,FALSE)</f>
        <v>3</v>
      </c>
    </row>
    <row r="32" spans="1:9" ht="30" customHeight="1">
      <c r="A32" s="7">
        <f t="shared" si="0"/>
        <v>29</v>
      </c>
      <c r="B32" s="8" t="s">
        <v>40</v>
      </c>
      <c r="C32" s="8">
        <v>20267180226</v>
      </c>
      <c r="D32" s="8">
        <v>9</v>
      </c>
      <c r="E32" s="8" t="s">
        <v>38</v>
      </c>
      <c r="F32" s="10">
        <f>VLOOKUP(C32,[1]辅助表!$C$2:$Q$161,6,FALSE)</f>
        <v>80.05</v>
      </c>
      <c r="G32" s="10">
        <f>VLOOKUP(C32,[1]辅助表!$C$2:$Q$161,5,FALSE)</f>
        <v>71.77</v>
      </c>
      <c r="H32" s="10">
        <f>VLOOKUP(C32,[1]辅助表!$C$2:$Q$161,7,FALSE)</f>
        <v>75.08</v>
      </c>
      <c r="I32" s="11">
        <f>VLOOKUP(C32,[1]辅助表!$C$2:$Q$161,8,FALSE)</f>
        <v>4</v>
      </c>
    </row>
    <row r="33" spans="1:9" ht="30" customHeight="1">
      <c r="A33" s="7">
        <f t="shared" si="0"/>
        <v>30</v>
      </c>
      <c r="B33" s="8" t="s">
        <v>46</v>
      </c>
      <c r="C33" s="8">
        <v>20267180624</v>
      </c>
      <c r="D33" s="8">
        <v>9</v>
      </c>
      <c r="E33" s="8" t="s">
        <v>38</v>
      </c>
      <c r="F33" s="10">
        <f>VLOOKUP(C33,[1]辅助表!$C$2:$Q$161,6,FALSE)</f>
        <v>82.22</v>
      </c>
      <c r="G33" s="10">
        <f>VLOOKUP(C33,[1]辅助表!$C$2:$Q$161,5,FALSE)</f>
        <v>70.180000000000007</v>
      </c>
      <c r="H33" s="10">
        <f>VLOOKUP(C33,[1]辅助表!$C$2:$Q$161,7,FALSE)</f>
        <v>75</v>
      </c>
      <c r="I33" s="11">
        <f>VLOOKUP(C33,[1]辅助表!$C$2:$Q$161,8,FALSE)</f>
        <v>5</v>
      </c>
    </row>
    <row r="34" spans="1:9" ht="30" customHeight="1">
      <c r="A34" s="7">
        <f t="shared" si="0"/>
        <v>31</v>
      </c>
      <c r="B34" s="8" t="s">
        <v>41</v>
      </c>
      <c r="C34" s="8">
        <v>20267180606</v>
      </c>
      <c r="D34" s="8">
        <v>9</v>
      </c>
      <c r="E34" s="8" t="s">
        <v>38</v>
      </c>
      <c r="F34" s="10">
        <f>VLOOKUP(C34,[1]辅助表!$C$2:$Q$161,6,FALSE)</f>
        <v>80.03</v>
      </c>
      <c r="G34" s="10">
        <f>VLOOKUP(C34,[1]辅助表!$C$2:$Q$161,5,FALSE)</f>
        <v>71.62</v>
      </c>
      <c r="H34" s="10">
        <f>VLOOKUP(C34,[1]辅助表!$C$2:$Q$161,7,FALSE)</f>
        <v>74.98</v>
      </c>
      <c r="I34" s="11">
        <f>VLOOKUP(C34,[1]辅助表!$C$2:$Q$161,8,FALSE)</f>
        <v>6</v>
      </c>
    </row>
    <row r="35" spans="1:9" ht="30" customHeight="1">
      <c r="A35" s="7">
        <f t="shared" si="0"/>
        <v>32</v>
      </c>
      <c r="B35" s="8" t="s">
        <v>43</v>
      </c>
      <c r="C35" s="8">
        <v>20267180114</v>
      </c>
      <c r="D35" s="8">
        <v>9</v>
      </c>
      <c r="E35" s="8" t="s">
        <v>38</v>
      </c>
      <c r="F35" s="10">
        <f>VLOOKUP(C35,[1]辅助表!$C$2:$Q$161,6,FALSE)</f>
        <v>81.5</v>
      </c>
      <c r="G35" s="10">
        <f>VLOOKUP(C35,[1]辅助表!$C$2:$Q$161,5,FALSE)</f>
        <v>70.53</v>
      </c>
      <c r="H35" s="10">
        <f>VLOOKUP(C35,[1]辅助表!$C$2:$Q$161,7,FALSE)</f>
        <v>74.92</v>
      </c>
      <c r="I35" s="11">
        <f>VLOOKUP(C35,[1]辅助表!$C$2:$Q$161,8,FALSE)</f>
        <v>7</v>
      </c>
    </row>
    <row r="36" spans="1:9" ht="30" customHeight="1">
      <c r="A36" s="7">
        <f t="shared" si="0"/>
        <v>33</v>
      </c>
      <c r="B36" s="8" t="s">
        <v>48</v>
      </c>
      <c r="C36" s="8">
        <v>20267180328</v>
      </c>
      <c r="D36" s="8">
        <v>9</v>
      </c>
      <c r="E36" s="8" t="s">
        <v>38</v>
      </c>
      <c r="F36" s="10">
        <f>VLOOKUP(C36,[1]辅助表!$C$2:$Q$161,6,FALSE)</f>
        <v>82.19</v>
      </c>
      <c r="G36" s="10">
        <f>VLOOKUP(C36,[1]辅助表!$C$2:$Q$161,5,FALSE)</f>
        <v>69.680000000000007</v>
      </c>
      <c r="H36" s="10">
        <f>VLOOKUP(C36,[1]辅助表!$C$2:$Q$161,7,FALSE)</f>
        <v>74.680000000000007</v>
      </c>
      <c r="I36" s="11">
        <f>VLOOKUP(C36,[1]辅助表!$C$2:$Q$161,8,FALSE)</f>
        <v>8</v>
      </c>
    </row>
    <row r="37" spans="1:9" ht="30" customHeight="1">
      <c r="A37" s="7">
        <f t="shared" si="0"/>
        <v>34</v>
      </c>
      <c r="B37" s="8" t="s">
        <v>44</v>
      </c>
      <c r="C37" s="8">
        <v>20267180616</v>
      </c>
      <c r="D37" s="8">
        <v>9</v>
      </c>
      <c r="E37" s="8" t="s">
        <v>38</v>
      </c>
      <c r="F37" s="10">
        <f>VLOOKUP(C37,[1]辅助表!$C$2:$Q$161,6,FALSE)</f>
        <v>79.819999999999993</v>
      </c>
      <c r="G37" s="10">
        <f>VLOOKUP(C37,[1]辅助表!$C$2:$Q$161,5,FALSE)</f>
        <v>70.39</v>
      </c>
      <c r="H37" s="10">
        <f>VLOOKUP(C37,[1]辅助表!$C$2:$Q$161,7,FALSE)</f>
        <v>74.16</v>
      </c>
      <c r="I37" s="11">
        <f>VLOOKUP(C37,[1]辅助表!$C$2:$Q$161,8,FALSE)</f>
        <v>9</v>
      </c>
    </row>
    <row r="38" spans="1:9" ht="30" customHeight="1">
      <c r="A38" s="7">
        <f t="shared" si="0"/>
        <v>35</v>
      </c>
      <c r="B38" s="8" t="s">
        <v>47</v>
      </c>
      <c r="C38" s="8">
        <v>20267180302</v>
      </c>
      <c r="D38" s="8">
        <v>9</v>
      </c>
      <c r="E38" s="8" t="s">
        <v>38</v>
      </c>
      <c r="F38" s="10">
        <f>VLOOKUP(C38,[1]辅助表!$C$2:$Q$161,6,FALSE)</f>
        <v>79.53</v>
      </c>
      <c r="G38" s="10">
        <f>VLOOKUP(C38,[1]辅助表!$C$2:$Q$161,5,FALSE)</f>
        <v>70.13</v>
      </c>
      <c r="H38" s="10">
        <f>VLOOKUP(C38,[1]辅助表!$C$2:$Q$161,7,FALSE)</f>
        <v>73.89</v>
      </c>
      <c r="I38" s="11">
        <f>VLOOKUP(C38,[1]辅助表!$C$2:$Q$161,8,FALSE)</f>
        <v>10</v>
      </c>
    </row>
    <row r="39" spans="1:9" ht="30" customHeight="1">
      <c r="A39" s="7">
        <f t="shared" si="0"/>
        <v>36</v>
      </c>
      <c r="B39" s="8" t="s">
        <v>49</v>
      </c>
      <c r="C39" s="8">
        <v>20267180229</v>
      </c>
      <c r="D39" s="8">
        <v>9</v>
      </c>
      <c r="E39" s="8" t="s">
        <v>38</v>
      </c>
      <c r="F39" s="10">
        <f>VLOOKUP(C39,[1]辅助表!$C$2:$Q$161,6,FALSE)</f>
        <v>80.03</v>
      </c>
      <c r="G39" s="10">
        <f>VLOOKUP(C39,[1]辅助表!$C$2:$Q$161,5,FALSE)</f>
        <v>69.599999999999994</v>
      </c>
      <c r="H39" s="10">
        <f>VLOOKUP(C39,[1]辅助表!$C$2:$Q$161,7,FALSE)</f>
        <v>73.77</v>
      </c>
      <c r="I39" s="11">
        <f>VLOOKUP(C39,[1]辅助表!$C$2:$Q$161,8,FALSE)</f>
        <v>11</v>
      </c>
    </row>
    <row r="40" spans="1:9" ht="30" customHeight="1">
      <c r="A40" s="7">
        <f t="shared" si="0"/>
        <v>37</v>
      </c>
      <c r="B40" s="8" t="s">
        <v>45</v>
      </c>
      <c r="C40" s="8">
        <v>20267180106</v>
      </c>
      <c r="D40" s="8">
        <v>9</v>
      </c>
      <c r="E40" s="8" t="s">
        <v>38</v>
      </c>
      <c r="F40" s="10">
        <f>VLOOKUP(C40,[1]辅助表!$C$2:$Q$161,6,FALSE)</f>
        <v>78.739999999999995</v>
      </c>
      <c r="G40" s="10">
        <f>VLOOKUP(C40,[1]辅助表!$C$2:$Q$161,5,FALSE)</f>
        <v>70.209999999999994</v>
      </c>
      <c r="H40" s="10">
        <f>VLOOKUP(C40,[1]辅助表!$C$2:$Q$161,7,FALSE)</f>
        <v>73.62</v>
      </c>
      <c r="I40" s="11">
        <f>VLOOKUP(C40,[1]辅助表!$C$2:$Q$161,8,FALSE)</f>
        <v>12</v>
      </c>
    </row>
    <row r="41" spans="1:9" ht="30" customHeight="1">
      <c r="A41" s="7">
        <f t="shared" si="0"/>
        <v>38</v>
      </c>
      <c r="B41" s="8" t="s">
        <v>50</v>
      </c>
      <c r="C41" s="8">
        <v>20267180204</v>
      </c>
      <c r="D41" s="8">
        <v>9</v>
      </c>
      <c r="E41" s="8" t="s">
        <v>38</v>
      </c>
      <c r="F41" s="10">
        <f>VLOOKUP(C41,[1]辅助表!$C$2:$Q$161,6,FALSE)</f>
        <v>80.05</v>
      </c>
      <c r="G41" s="10">
        <f>VLOOKUP(C41,[1]辅助表!$C$2:$Q$161,5,FALSE)</f>
        <v>69.3</v>
      </c>
      <c r="H41" s="10">
        <f>VLOOKUP(C41,[1]辅助表!$C$2:$Q$161,7,FALSE)</f>
        <v>73.599999999999994</v>
      </c>
      <c r="I41" s="11">
        <f>VLOOKUP(C41,[1]辅助表!$C$2:$Q$161,8,FALSE)</f>
        <v>13</v>
      </c>
    </row>
    <row r="42" spans="1:9" ht="30" customHeight="1">
      <c r="A42" s="7">
        <f t="shared" si="0"/>
        <v>39</v>
      </c>
      <c r="B42" s="8" t="s">
        <v>52</v>
      </c>
      <c r="C42" s="8">
        <v>20267180430</v>
      </c>
      <c r="D42" s="8">
        <v>9</v>
      </c>
      <c r="E42" s="8" t="s">
        <v>38</v>
      </c>
      <c r="F42" s="10">
        <f>VLOOKUP(C42,[1]辅助表!$C$2:$Q$161,6,FALSE)</f>
        <v>80.72</v>
      </c>
      <c r="G42" s="10">
        <f>VLOOKUP(C42,[1]辅助表!$C$2:$Q$161,5,FALSE)</f>
        <v>68.81</v>
      </c>
      <c r="H42" s="10">
        <f>VLOOKUP(C42,[1]辅助表!$C$2:$Q$161,7,FALSE)</f>
        <v>73.569999999999993</v>
      </c>
      <c r="I42" s="11">
        <f>VLOOKUP(C42,[1]辅助表!$C$2:$Q$161,8,FALSE)</f>
        <v>14</v>
      </c>
    </row>
    <row r="43" spans="1:9" ht="30" customHeight="1">
      <c r="A43" s="7">
        <f t="shared" si="0"/>
        <v>40</v>
      </c>
      <c r="B43" s="8" t="s">
        <v>51</v>
      </c>
      <c r="C43" s="8">
        <v>20267180107</v>
      </c>
      <c r="D43" s="8">
        <v>9</v>
      </c>
      <c r="E43" s="8" t="s">
        <v>38</v>
      </c>
      <c r="F43" s="10">
        <f>VLOOKUP(C43,[1]辅助表!$C$2:$Q$161,6,FALSE)</f>
        <v>79.67</v>
      </c>
      <c r="G43" s="10">
        <f>VLOOKUP(C43,[1]辅助表!$C$2:$Q$161,5,FALSE)</f>
        <v>68.849999999999994</v>
      </c>
      <c r="H43" s="10">
        <f>VLOOKUP(C43,[1]辅助表!$C$2:$Q$161,7,FALSE)</f>
        <v>73.180000000000007</v>
      </c>
      <c r="I43" s="11">
        <f>VLOOKUP(C43,[1]辅助表!$C$2:$Q$161,8,FALSE)</f>
        <v>15</v>
      </c>
    </row>
  </sheetData>
  <mergeCells count="3">
    <mergeCell ref="A1:I1"/>
    <mergeCell ref="A2:B2"/>
    <mergeCell ref="F2:I2"/>
  </mergeCells>
  <phoneticPr fontId="7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9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公示信息表</vt:lpstr>
      <vt:lpstr>公示信息表!Print_Area</vt:lpstr>
      <vt:lpstr>公示信息表!Print_Titles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2026-08-01T03:11:13Z</dcterms:created>
  <dcterms:modified xsi:type="dcterms:W3CDTF">2026-08-04T07:29:36Z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84A3D2928B3845119FDE77B030B64B92_11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